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1388" activeTab="0"/>
  </bookViews>
  <sheets>
    <sheet name="Foglio ore" sheetId="1" r:id="rId1"/>
  </sheets>
  <definedNames>
    <definedName name="_xlfn.IFERROR" hidden="1">#NAME?</definedName>
    <definedName name="_xlnm.Print_Area" localSheetId="0">'Foglio ore'!$A$1:$O$68</definedName>
  </definedNames>
  <calcPr fullCalcOnLoad="1"/>
</workbook>
</file>

<file path=xl/sharedStrings.xml><?xml version="1.0" encoding="utf-8"?>
<sst xmlns="http://schemas.openxmlformats.org/spreadsheetml/2006/main" count="45" uniqueCount="43">
  <si>
    <t>Luglio</t>
  </si>
  <si>
    <t>Agosto</t>
  </si>
  <si>
    <t>Settembre</t>
  </si>
  <si>
    <t>Ottobre</t>
  </si>
  <si>
    <t>Novembre</t>
  </si>
  <si>
    <t>Dicembre</t>
  </si>
  <si>
    <t>Gennaio</t>
  </si>
  <si>
    <t>Giorni</t>
  </si>
  <si>
    <t>Totali</t>
  </si>
  <si>
    <t>Data e luogo</t>
  </si>
  <si>
    <t>Firma dello studente</t>
  </si>
  <si>
    <t>Firma del responsabile</t>
  </si>
  <si>
    <t>Nome e cognome dello studente</t>
  </si>
  <si>
    <t>La struttura, l'impostazione e il formato delle celle del formulario non possono essere modificati.</t>
  </si>
  <si>
    <t xml:space="preserve">Giorni assenza: </t>
  </si>
  <si>
    <t>Inizio/fine contratto:</t>
  </si>
  <si>
    <t>16 settimane, in giorni</t>
  </si>
  <si>
    <t>F</t>
  </si>
  <si>
    <t>ed eseguite fuori orario di lavoro o presso la propria abitazione non vanno conteggiate.</t>
  </si>
  <si>
    <t>Inserire le ore di lavoro svolte in azienda e a scuola. Le ore investite su base personale dello studente</t>
  </si>
  <si>
    <t>Scuola Specializzata Superiore di Economia, CP 2621, 6501 Bellinzona</t>
  </si>
  <si>
    <t xml:space="preserve">Giorni proroga concessi: </t>
  </si>
  <si>
    <t>Giugno</t>
  </si>
  <si>
    <t>Maggio</t>
  </si>
  <si>
    <t>Aprile</t>
  </si>
  <si>
    <t>Qualsiasi data di consegna oltre il 15 di dicembre deve essere approvata preventivamente dalla scuola!</t>
  </si>
  <si>
    <t>Marzo</t>
  </si>
  <si>
    <t>DIURNO</t>
  </si>
  <si>
    <t>Febbraio</t>
  </si>
  <si>
    <t>Sezione:</t>
  </si>
  <si>
    <t>Compilare, stampare, firmare e inviare per posta a scadenza mensile a:</t>
  </si>
  <si>
    <r>
      <rPr>
        <b/>
        <sz val="10"/>
        <color indexed="10"/>
        <rFont val="Arial Narrow"/>
        <family val="2"/>
      </rPr>
      <t>MI</t>
    </r>
    <r>
      <rPr>
        <b/>
        <sz val="10"/>
        <rFont val="Arial Narrow"/>
        <family val="2"/>
      </rPr>
      <t xml:space="preserve"> per malattia/infortunio,       </t>
    </r>
    <r>
      <rPr>
        <b/>
        <sz val="10"/>
        <color indexed="10"/>
        <rFont val="Arial Narrow"/>
        <family val="2"/>
      </rPr>
      <t>MPC</t>
    </r>
    <r>
      <rPr>
        <b/>
        <sz val="10"/>
        <rFont val="Arial Narrow"/>
        <family val="2"/>
      </rPr>
      <t xml:space="preserve"> per militare/protezione civile,       </t>
    </r>
    <r>
      <rPr>
        <b/>
        <sz val="10"/>
        <color indexed="10"/>
        <rFont val="Arial Narrow"/>
        <family val="2"/>
      </rPr>
      <t>A</t>
    </r>
    <r>
      <rPr>
        <b/>
        <sz val="10"/>
        <rFont val="Arial Narrow"/>
        <family val="2"/>
      </rPr>
      <t xml:space="preserve"> altre</t>
    </r>
  </si>
  <si>
    <r>
      <t xml:space="preserve">Inserire </t>
    </r>
    <r>
      <rPr>
        <b/>
        <sz val="10"/>
        <color indexed="10"/>
        <rFont val="Arial Narrow"/>
        <family val="2"/>
      </rPr>
      <t>V</t>
    </r>
    <r>
      <rPr>
        <b/>
        <sz val="10"/>
        <rFont val="Arial Narrow"/>
        <family val="2"/>
      </rPr>
      <t xml:space="preserve"> per vacanza,       </t>
    </r>
    <r>
      <rPr>
        <b/>
        <sz val="10"/>
        <color indexed="10"/>
        <rFont val="Arial Narrow"/>
        <family val="2"/>
      </rPr>
      <t>VV</t>
    </r>
    <r>
      <rPr>
        <b/>
        <sz val="10"/>
        <rFont val="Arial Narrow"/>
        <family val="2"/>
      </rPr>
      <t xml:space="preserve"> per vacanza aziendale (obbligatoria in quanto l'azienda chiude),</t>
    </r>
  </si>
  <si>
    <t>SERALE</t>
  </si>
  <si>
    <t>Legenda celle</t>
  </si>
  <si>
    <t>Festivo</t>
  </si>
  <si>
    <t>Sabati o domeniche</t>
  </si>
  <si>
    <t>Giorni fuori dalla pianificazione</t>
  </si>
  <si>
    <t>Data di consegna calcolata (è compito della persona in formazione completare le ore)</t>
  </si>
  <si>
    <t>Data ultima di consegna, oltre la quale occorre avere preventivamente l'autorizzazione della scuola</t>
  </si>
  <si>
    <t>Consegna</t>
  </si>
  <si>
    <t>Nome COGNOME</t>
  </si>
  <si>
    <t>Giorno inesistente</t>
  </si>
</sst>
</file>

<file path=xl/styles.xml><?xml version="1.0" encoding="utf-8"?>
<styleSheet xmlns="http://schemas.openxmlformats.org/spreadsheetml/2006/main">
  <numFmts count="27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&quot;Sì&quot;;&quot;Sì&quot;;&quot;No&quot;"/>
    <numFmt numFmtId="177" formatCode="&quot;Vero&quot;;&quot;Vero&quot;;&quot;Falso&quot;"/>
    <numFmt numFmtId="178" formatCode="&quot;Attivo&quot;;&quot;Attivo&quot;;&quot;Disattivo&quot;"/>
    <numFmt numFmtId="179" formatCode="[$-F400]h:mm:ss\ AM/PM"/>
    <numFmt numFmtId="180" formatCode="h/mm&quot; h&quot;;@"/>
    <numFmt numFmtId="181" formatCode="[h]:mm"/>
    <numFmt numFmtId="182" formatCode="[$-810]dddd\,\ d\ mmmm\ yyyy"/>
  </numFmts>
  <fonts count="50">
    <font>
      <sz val="10"/>
      <name val="Arial"/>
      <family val="0"/>
    </font>
    <font>
      <b/>
      <sz val="36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0"/>
      <color indexed="10"/>
      <name val="Arial Narrow"/>
      <family val="2"/>
    </font>
    <font>
      <sz val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theme="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2060"/>
        <bgColor indexed="64"/>
      </patternFill>
    </fill>
    <fill>
      <patternFill patternType="lightVertical">
        <fgColor theme="3" tint="0.5999600291252136"/>
        <bgColor theme="0"/>
      </patternFill>
    </fill>
    <fill>
      <patternFill patternType="lightGrid"/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 diagonalUp="1"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0" fontId="39" fillId="20" borderId="5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11" xfId="0" applyFont="1" applyBorder="1" applyAlignment="1">
      <alignment horizontal="center"/>
    </xf>
    <xf numFmtId="181" fontId="2" fillId="0" borderId="11" xfId="0" applyNumberFormat="1" applyFont="1" applyBorder="1" applyAlignment="1">
      <alignment horizontal="center"/>
    </xf>
    <xf numFmtId="0" fontId="0" fillId="0" borderId="0" xfId="0" applyFont="1" applyAlignment="1">
      <alignment horizontal="right"/>
    </xf>
    <xf numFmtId="181" fontId="2" fillId="0" borderId="12" xfId="0" applyNumberFormat="1" applyFont="1" applyBorder="1" applyAlignment="1">
      <alignment horizontal="center"/>
    </xf>
    <xf numFmtId="0" fontId="0" fillId="0" borderId="0" xfId="0" applyFont="1" applyAlignment="1" applyProtection="1">
      <alignment/>
      <protection locked="0"/>
    </xf>
    <xf numFmtId="0" fontId="6" fillId="0" borderId="0" xfId="0" applyFont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181" fontId="0" fillId="33" borderId="12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1" fontId="2" fillId="0" borderId="12" xfId="0" applyNumberFormat="1" applyFont="1" applyBorder="1" applyAlignment="1">
      <alignment horizontal="center"/>
    </xf>
    <xf numFmtId="20" fontId="5" fillId="0" borderId="10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right"/>
    </xf>
    <xf numFmtId="14" fontId="6" fillId="33" borderId="13" xfId="0" applyNumberFormat="1" applyFont="1" applyFill="1" applyBorder="1" applyAlignment="1">
      <alignment horizontal="center"/>
    </xf>
    <xf numFmtId="14" fontId="9" fillId="0" borderId="0" xfId="0" applyNumberFormat="1" applyFont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14" fontId="6" fillId="0" borderId="0" xfId="0" applyNumberFormat="1" applyFont="1" applyFill="1" applyBorder="1" applyAlignment="1">
      <alignment horizontal="center"/>
    </xf>
    <xf numFmtId="181" fontId="2" fillId="0" borderId="14" xfId="0" applyNumberFormat="1" applyFont="1" applyFill="1" applyBorder="1" applyAlignment="1">
      <alignment horizontal="center"/>
    </xf>
    <xf numFmtId="0" fontId="6" fillId="0" borderId="0" xfId="0" applyFont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2" fontId="9" fillId="0" borderId="0" xfId="0" applyNumberFormat="1" applyFont="1" applyFill="1" applyBorder="1" applyAlignment="1">
      <alignment horizontal="center"/>
    </xf>
    <xf numFmtId="0" fontId="0" fillId="0" borderId="0" xfId="0" applyNumberFormat="1" applyAlignment="1">
      <alignment/>
    </xf>
    <xf numFmtId="1" fontId="0" fillId="0" borderId="0" xfId="0" applyNumberFormat="1" applyFont="1" applyAlignment="1">
      <alignment/>
    </xf>
    <xf numFmtId="0" fontId="0" fillId="33" borderId="11" xfId="0" applyFont="1" applyFill="1" applyBorder="1" applyAlignment="1">
      <alignment horizontal="center"/>
    </xf>
    <xf numFmtId="1" fontId="2" fillId="33" borderId="12" xfId="0" applyNumberFormat="1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34" borderId="0" xfId="0" applyFill="1" applyAlignment="1">
      <alignment/>
    </xf>
    <xf numFmtId="0" fontId="0" fillId="33" borderId="0" xfId="0" applyFont="1" applyFill="1" applyAlignment="1">
      <alignment horizontal="center"/>
    </xf>
    <xf numFmtId="0" fontId="0" fillId="35" borderId="18" xfId="0" applyFill="1" applyBorder="1" applyAlignment="1">
      <alignment/>
    </xf>
    <xf numFmtId="0" fontId="2" fillId="0" borderId="0" xfId="0" applyFont="1" applyAlignment="1">
      <alignment/>
    </xf>
    <xf numFmtId="181" fontId="0" fillId="33" borderId="14" xfId="0" applyNumberFormat="1" applyFont="1" applyFill="1" applyBorder="1" applyAlignment="1">
      <alignment horizontal="center"/>
    </xf>
    <xf numFmtId="1" fontId="0" fillId="33" borderId="19" xfId="0" applyNumberFormat="1" applyFont="1" applyFill="1" applyBorder="1" applyAlignment="1">
      <alignment horizontal="center"/>
    </xf>
    <xf numFmtId="14" fontId="6" fillId="33" borderId="12" xfId="0" applyNumberFormat="1" applyFont="1" applyFill="1" applyBorder="1" applyAlignment="1">
      <alignment horizontal="center"/>
    </xf>
    <xf numFmtId="1" fontId="0" fillId="0" borderId="0" xfId="0" applyNumberFormat="1" applyAlignment="1">
      <alignment/>
    </xf>
    <xf numFmtId="0" fontId="6" fillId="0" borderId="0" xfId="0" applyFont="1" applyAlignment="1">
      <alignment/>
    </xf>
    <xf numFmtId="0" fontId="49" fillId="36" borderId="0" xfId="0" applyFont="1" applyFill="1" applyAlignment="1">
      <alignment/>
    </xf>
    <xf numFmtId="0" fontId="0" fillId="37" borderId="0" xfId="0" applyFill="1" applyBorder="1" applyAlignment="1">
      <alignment/>
    </xf>
    <xf numFmtId="181" fontId="0" fillId="0" borderId="0" xfId="0" applyNumberFormat="1" applyAlignment="1">
      <alignment/>
    </xf>
    <xf numFmtId="0" fontId="0" fillId="0" borderId="11" xfId="0" applyFont="1" applyBorder="1" applyAlignment="1" quotePrefix="1">
      <alignment horizontal="center"/>
    </xf>
    <xf numFmtId="0" fontId="0" fillId="38" borderId="0" xfId="0" applyFill="1" applyAlignment="1">
      <alignment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7" fillId="33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39" borderId="20" xfId="0" applyFont="1" applyFill="1" applyBorder="1" applyAlignment="1">
      <alignment horizontal="center"/>
    </xf>
    <xf numFmtId="0" fontId="0" fillId="39" borderId="20" xfId="0" applyFill="1" applyBorder="1" applyAlignment="1">
      <alignment horizontal="center"/>
    </xf>
    <xf numFmtId="0" fontId="2" fillId="33" borderId="0" xfId="0" applyFont="1" applyFill="1" applyAlignment="1">
      <alignment horizontal="center"/>
    </xf>
    <xf numFmtId="0" fontId="0" fillId="39" borderId="20" xfId="0" applyFont="1" applyFill="1" applyBorder="1" applyAlignment="1" applyProtection="1">
      <alignment horizontal="center"/>
      <protection locked="0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7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 patternType="lightVertical">
          <fgColor rgb="FF00B0F0"/>
          <bgColor indexed="65"/>
        </patternFill>
      </fill>
    </dxf>
    <dxf>
      <fill>
        <patternFill patternType="lightGrid">
          <fgColor indexed="64"/>
          <bgColor indexed="6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 patternType="lightVertical">
          <fgColor rgb="FF00B0F0"/>
          <bgColor indexed="65"/>
        </patternFill>
      </fill>
    </dxf>
    <dxf>
      <fill>
        <patternFill patternType="lightGrid">
          <fgColor indexed="64"/>
          <bgColor indexed="6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 patternType="lightVertical">
          <fgColor rgb="FF00B0F0"/>
          <bgColor indexed="65"/>
        </patternFill>
      </fill>
    </dxf>
    <dxf>
      <fill>
        <patternFill patternType="lightGrid">
          <fgColor indexed="64"/>
          <bgColor indexed="6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 patternType="lightVertical">
          <fgColor rgb="FF00B0F0"/>
          <bgColor indexed="65"/>
        </patternFill>
      </fill>
    </dxf>
    <dxf>
      <fill>
        <patternFill patternType="lightGrid">
          <fgColor indexed="64"/>
          <bgColor indexed="6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 patternType="lightVertical">
          <fgColor rgb="FF00B0F0"/>
          <bgColor indexed="65"/>
        </patternFill>
      </fill>
    </dxf>
    <dxf>
      <fill>
        <patternFill patternType="lightGrid">
          <fgColor indexed="64"/>
          <bgColor indexed="6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 patternType="lightVertical">
          <fgColor rgb="FF00B0F0"/>
          <bgColor indexed="65"/>
        </patternFill>
      </fill>
    </dxf>
    <dxf>
      <fill>
        <patternFill patternType="lightGrid">
          <fgColor indexed="64"/>
          <bgColor indexed="6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 patternType="lightVertical">
          <fgColor rgb="FF00B0F0"/>
          <bgColor indexed="65"/>
        </patternFill>
      </fill>
    </dxf>
    <dxf>
      <fill>
        <patternFill patternType="lightGrid">
          <fgColor indexed="64"/>
          <bgColor indexed="6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 patternType="lightVertical">
          <fgColor rgb="FF00B0F0"/>
          <bgColor indexed="65"/>
        </patternFill>
      </fill>
    </dxf>
    <dxf>
      <fill>
        <patternFill patternType="lightGrid">
          <fgColor indexed="64"/>
          <bgColor indexed="6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 patternType="lightVertical">
          <fgColor rgb="FF00B0F0"/>
          <bgColor indexed="65"/>
        </patternFill>
      </fill>
    </dxf>
    <dxf>
      <fill>
        <patternFill patternType="lightGrid">
          <fgColor indexed="64"/>
          <bgColor indexed="6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 patternType="lightVertical">
          <fgColor rgb="FF00B0F0"/>
          <bgColor indexed="65"/>
        </patternFill>
      </fill>
    </dxf>
    <dxf>
      <fill>
        <patternFill patternType="lightGrid">
          <fgColor indexed="64"/>
          <bgColor indexed="6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 patternType="lightVertical">
          <fgColor rgb="FF00B0F0"/>
          <bgColor indexed="65"/>
        </patternFill>
      </fill>
    </dxf>
    <dxf>
      <fill>
        <patternFill patternType="lightGrid">
          <fgColor indexed="64"/>
          <bgColor indexed="6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 patternType="lightVertical">
          <fgColor rgb="FF00B0F0"/>
          <bgColor indexed="65"/>
        </patternFill>
      </fill>
    </dxf>
    <dxf>
      <fill>
        <patternFill patternType="lightGrid">
          <fgColor indexed="64"/>
          <bgColor indexed="6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 patternType="lightVertical">
          <fgColor rgb="FF00B0F0"/>
          <bgColor indexed="65"/>
        </patternFill>
      </fill>
    </dxf>
    <dxf>
      <fill>
        <patternFill patternType="lightGrid">
          <fgColor indexed="64"/>
          <bgColor indexed="65"/>
        </patternFill>
      </fill>
    </dxf>
    <dxf>
      <font>
        <b/>
        <i val="0"/>
        <color theme="0"/>
      </font>
      <fill>
        <patternFill>
          <bgColor rgb="FF00206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6</xdr:col>
      <xdr:colOff>209550</xdr:colOff>
      <xdr:row>1</xdr:row>
      <xdr:rowOff>57150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8575" y="19050"/>
          <a:ext cx="3895725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SSSE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SIG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Bellinzona</a:t>
          </a:r>
        </a:p>
      </xdr:txBody>
    </xdr:sp>
    <xdr:clientData/>
  </xdr:twoCellAnchor>
  <xdr:twoCellAnchor>
    <xdr:from>
      <xdr:col>0</xdr:col>
      <xdr:colOff>28575</xdr:colOff>
      <xdr:row>1</xdr:row>
      <xdr:rowOff>57150</xdr:rowOff>
    </xdr:from>
    <xdr:to>
      <xdr:col>6</xdr:col>
      <xdr:colOff>209550</xdr:colOff>
      <xdr:row>2</xdr:row>
      <xdr:rowOff>28575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8575" y="361950"/>
          <a:ext cx="38957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ML 2-45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6</xdr:col>
      <xdr:colOff>209550</xdr:colOff>
      <xdr:row>0</xdr:row>
      <xdr:rowOff>19050</xdr:rowOff>
    </xdr:from>
    <xdr:to>
      <xdr:col>11</xdr:col>
      <xdr:colOff>561975</xdr:colOff>
      <xdr:row>1</xdr:row>
      <xdr:rowOff>57150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3924300" y="19050"/>
          <a:ext cx="3448050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ML – Modulo di lavoro
</a:t>
          </a:r>
        </a:p>
      </xdr:txBody>
    </xdr:sp>
    <xdr:clientData/>
  </xdr:twoCellAnchor>
  <xdr:twoCellAnchor>
    <xdr:from>
      <xdr:col>6</xdr:col>
      <xdr:colOff>209550</xdr:colOff>
      <xdr:row>1</xdr:row>
      <xdr:rowOff>57150</xdr:rowOff>
    </xdr:from>
    <xdr:to>
      <xdr:col>11</xdr:col>
      <xdr:colOff>561975</xdr:colOff>
      <xdr:row>2</xdr:row>
      <xdr:rowOff>28575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3924300" y="361950"/>
          <a:ext cx="344805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Totale ore dedicate al progetto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11</xdr:col>
      <xdr:colOff>561975</xdr:colOff>
      <xdr:row>0</xdr:row>
      <xdr:rowOff>19050</xdr:rowOff>
    </xdr:from>
    <xdr:to>
      <xdr:col>14</xdr:col>
      <xdr:colOff>314325</xdr:colOff>
      <xdr:row>1</xdr:row>
      <xdr:rowOff>57150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7372350" y="19050"/>
          <a:ext cx="1609725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Versione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01.01.2016</a:t>
          </a:r>
        </a:p>
      </xdr:txBody>
    </xdr:sp>
    <xdr:clientData/>
  </xdr:twoCellAnchor>
  <xdr:twoCellAnchor>
    <xdr:from>
      <xdr:col>11</xdr:col>
      <xdr:colOff>561975</xdr:colOff>
      <xdr:row>1</xdr:row>
      <xdr:rowOff>57150</xdr:rowOff>
    </xdr:from>
    <xdr:to>
      <xdr:col>14</xdr:col>
      <xdr:colOff>314325</xdr:colOff>
      <xdr:row>2</xdr:row>
      <xdr:rowOff>28575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7372350" y="361950"/>
          <a:ext cx="16097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Pagina 1 di 1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67"/>
  <sheetViews>
    <sheetView tabSelected="1" zoomScale="80" zoomScaleNormal="80" zoomScalePageLayoutView="0" workbookViewId="0" topLeftCell="A4">
      <selection activeCell="J36" sqref="J36"/>
    </sheetView>
  </sheetViews>
  <sheetFormatPr defaultColWidth="9.140625" defaultRowHeight="12.75"/>
  <cols>
    <col min="1" max="14" width="9.28125" style="0" customWidth="1"/>
    <col min="15" max="15" width="5.140625" style="0" customWidth="1"/>
    <col min="16" max="28" width="10.140625" style="0" hidden="1" customWidth="1"/>
    <col min="29" max="29" width="9.7109375" style="0" hidden="1" customWidth="1"/>
    <col min="30" max="43" width="8.8515625" style="0" hidden="1" customWidth="1"/>
    <col min="44" max="57" width="8.8515625" style="0" customWidth="1"/>
  </cols>
  <sheetData>
    <row r="1" spans="1:15" ht="24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16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4" spans="1:15" ht="21" customHeight="1">
      <c r="A4" s="1" t="s">
        <v>12</v>
      </c>
      <c r="I4" s="58" t="s">
        <v>41</v>
      </c>
      <c r="J4" s="59"/>
      <c r="K4" s="59"/>
      <c r="L4" s="59"/>
      <c r="M4" s="59"/>
      <c r="N4" s="59"/>
      <c r="O4" s="59"/>
    </row>
    <row r="5" spans="1:14" s="15" customFormat="1" ht="11.25" customHeight="1">
      <c r="A5" s="14"/>
      <c r="I5" s="16"/>
      <c r="J5" s="16"/>
      <c r="K5" s="16"/>
      <c r="L5" s="16"/>
      <c r="M5" s="16"/>
      <c r="N5" s="16"/>
    </row>
    <row r="6" spans="1:15" s="15" customFormat="1" ht="11.25" customHeight="1">
      <c r="A6" s="60" t="s">
        <v>25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</row>
    <row r="7" spans="1:14" s="15" customFormat="1" ht="11.25" customHeight="1">
      <c r="A7" s="14"/>
      <c r="I7" s="16"/>
      <c r="J7" s="16"/>
      <c r="K7" s="16"/>
      <c r="L7" s="16"/>
      <c r="M7" s="16"/>
      <c r="N7" s="16"/>
    </row>
    <row r="8" spans="1:14" ht="13.5">
      <c r="A8" s="54" t="s">
        <v>19</v>
      </c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</row>
    <row r="9" spans="1:14" ht="13.5">
      <c r="A9" s="54" t="s">
        <v>18</v>
      </c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</row>
    <row r="10" spans="1:14" ht="13.5">
      <c r="A10" s="55" t="s">
        <v>13</v>
      </c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</row>
    <row r="11" spans="1:14" ht="13.5">
      <c r="A11" s="56" t="s">
        <v>32</v>
      </c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</row>
    <row r="12" spans="1:14" ht="13.5">
      <c r="A12" s="56" t="s">
        <v>31</v>
      </c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</row>
    <row r="13" spans="1:14" s="15" customFormat="1" ht="6" customHeight="1" thickBot="1">
      <c r="A13" s="14"/>
      <c r="I13" s="16"/>
      <c r="J13" s="16"/>
      <c r="K13" s="16"/>
      <c r="L13" s="16"/>
      <c r="M13" s="16"/>
      <c r="N13" s="16"/>
    </row>
    <row r="14" spans="1:43" ht="14.25" thickBot="1">
      <c r="A14" s="28" t="str">
        <f>"Ore settimanali da contratto: "</f>
        <v>Ore settimanali da contratto: </v>
      </c>
      <c r="E14" s="17">
        <v>1.75</v>
      </c>
      <c r="J14" s="10"/>
      <c r="M14" s="13" t="str">
        <f>"Totale ore rimanenti: "</f>
        <v>Totale ore rimanenti: </v>
      </c>
      <c r="N14" s="11">
        <f>IF(SUM(B58:N58)&lt;E15,E15-SUM(B58:N58),"00:00")</f>
        <v>26.666666666666668</v>
      </c>
      <c r="P14" s="1" t="s">
        <v>27</v>
      </c>
      <c r="R14" s="51"/>
      <c r="AC14" s="33"/>
      <c r="AQ14" s="1"/>
    </row>
    <row r="15" spans="1:29" ht="14.25" thickBot="1">
      <c r="A15" s="28" t="str">
        <f>"Lavoro effettivo da fare: "</f>
        <v>Lavoro effettivo da fare: </v>
      </c>
      <c r="B15" s="10"/>
      <c r="C15" s="10"/>
      <c r="E15" s="44">
        <v>26.666666666666668</v>
      </c>
      <c r="G15" s="10"/>
      <c r="J15" s="4"/>
      <c r="K15" s="4"/>
      <c r="M15" s="13" t="str">
        <f>"Totale ore trascorse sul progetto: "</f>
        <v>Totale ore trascorse sul progetto: </v>
      </c>
      <c r="N15" s="27">
        <f>SUM(B58:N58)</f>
        <v>0</v>
      </c>
      <c r="P15" s="1" t="s">
        <v>33</v>
      </c>
      <c r="AC15" s="1"/>
    </row>
    <row r="16" spans="1:14" ht="14.25" thickBot="1">
      <c r="A16" s="29" t="s">
        <v>15</v>
      </c>
      <c r="D16" s="23">
        <v>44972</v>
      </c>
      <c r="E16" s="46">
        <v>45343</v>
      </c>
      <c r="J16" s="18"/>
      <c r="M16" s="13" t="s">
        <v>14</v>
      </c>
      <c r="N16" s="20">
        <f>COUNTIF(G27:N57,"=MI")+COUNTIF(G27:N57,"=V")+COUNTIF(G27:N57,"=VV")+COUNTIF(G27:N57,"=MPC")+COUNTIF(G27:N57,"=A")</f>
        <v>0</v>
      </c>
    </row>
    <row r="17" spans="1:14" ht="14.25" thickBot="1">
      <c r="A17" s="28" t="s">
        <v>21</v>
      </c>
      <c r="E17" s="45">
        <v>0</v>
      </c>
      <c r="J17" s="18"/>
      <c r="M17" s="13" t="s">
        <v>29</v>
      </c>
      <c r="N17" s="36" t="s">
        <v>27</v>
      </c>
    </row>
    <row r="18" spans="8:14" s="15" customFormat="1" ht="6" customHeight="1">
      <c r="H18" s="19"/>
      <c r="I18" s="25"/>
      <c r="J18" s="18"/>
      <c r="K18" s="22"/>
      <c r="L18" s="26"/>
      <c r="M18" s="26"/>
      <c r="N18" s="26"/>
    </row>
    <row r="19" ht="12.75">
      <c r="A19" s="43" t="s">
        <v>34</v>
      </c>
    </row>
    <row r="20" spans="2:6" ht="13.5">
      <c r="B20" s="41" t="s">
        <v>17</v>
      </c>
      <c r="C20" s="48" t="s">
        <v>35</v>
      </c>
      <c r="E20" s="50"/>
      <c r="F20" s="48" t="s">
        <v>37</v>
      </c>
    </row>
    <row r="21" spans="2:6" ht="13.5">
      <c r="B21" s="40"/>
      <c r="C21" s="48" t="s">
        <v>36</v>
      </c>
      <c r="E21" s="49" t="s">
        <v>40</v>
      </c>
      <c r="F21" s="48" t="s">
        <v>38</v>
      </c>
    </row>
    <row r="22" spans="2:6" ht="13.5">
      <c r="B22" s="53"/>
      <c r="C22" s="48" t="s">
        <v>42</v>
      </c>
      <c r="E22" s="42"/>
      <c r="F22" s="48" t="s">
        <v>39</v>
      </c>
    </row>
    <row r="23" spans="16:28" ht="12.75">
      <c r="P23" s="30">
        <v>0</v>
      </c>
      <c r="Q23" s="30">
        <f>IF(P23=1,1,IF(C26&lt;B26,1,0))</f>
        <v>0</v>
      </c>
      <c r="R23" s="30">
        <f aca="true" t="shared" si="0" ref="R23:AB23">IF(Q23=1,1,IF(D26&lt;C26,1,0))</f>
        <v>0</v>
      </c>
      <c r="S23" s="30">
        <f t="shared" si="0"/>
        <v>0</v>
      </c>
      <c r="T23" s="30">
        <f t="shared" si="0"/>
        <v>0</v>
      </c>
      <c r="U23" s="30">
        <f t="shared" si="0"/>
        <v>0</v>
      </c>
      <c r="V23" s="30">
        <f t="shared" si="0"/>
        <v>0</v>
      </c>
      <c r="W23" s="30">
        <f t="shared" si="0"/>
        <v>0</v>
      </c>
      <c r="X23" s="30">
        <f t="shared" si="0"/>
        <v>0</v>
      </c>
      <c r="Y23" s="30">
        <f t="shared" si="0"/>
        <v>0</v>
      </c>
      <c r="Z23" s="30">
        <f t="shared" si="0"/>
        <v>0</v>
      </c>
      <c r="AA23" s="30">
        <f t="shared" si="0"/>
        <v>1</v>
      </c>
      <c r="AB23" s="30">
        <f t="shared" si="0"/>
        <v>1</v>
      </c>
    </row>
    <row r="24" spans="8:14" s="15" customFormat="1" ht="6" customHeight="1">
      <c r="H24" s="19"/>
      <c r="I24" s="25"/>
      <c r="J24" s="18"/>
      <c r="K24" s="22"/>
      <c r="L24" s="26"/>
      <c r="M24" s="26"/>
      <c r="N24" s="26"/>
    </row>
    <row r="25" spans="1:39" ht="12.75">
      <c r="A25" s="6" t="s">
        <v>7</v>
      </c>
      <c r="B25" s="6" t="s">
        <v>28</v>
      </c>
      <c r="C25" s="6" t="s">
        <v>26</v>
      </c>
      <c r="D25" s="6" t="s">
        <v>24</v>
      </c>
      <c r="E25" s="6" t="s">
        <v>23</v>
      </c>
      <c r="F25" s="6" t="s">
        <v>22</v>
      </c>
      <c r="G25" s="6" t="s">
        <v>0</v>
      </c>
      <c r="H25" s="6" t="s">
        <v>1</v>
      </c>
      <c r="I25" s="6" t="s">
        <v>2</v>
      </c>
      <c r="J25" s="6" t="s">
        <v>3</v>
      </c>
      <c r="K25" s="6" t="s">
        <v>4</v>
      </c>
      <c r="L25" s="6" t="s">
        <v>5</v>
      </c>
      <c r="M25" s="6" t="s">
        <v>6</v>
      </c>
      <c r="N25" s="6" t="s">
        <v>28</v>
      </c>
      <c r="O25" s="37"/>
      <c r="P25" s="30" t="str">
        <f>B25</f>
        <v>Febbraio</v>
      </c>
      <c r="Q25" s="30" t="str">
        <f aca="true" t="shared" si="1" ref="Q25:AB25">C25</f>
        <v>Marzo</v>
      </c>
      <c r="R25" s="30" t="str">
        <f t="shared" si="1"/>
        <v>Aprile</v>
      </c>
      <c r="S25" s="30" t="str">
        <f t="shared" si="1"/>
        <v>Maggio</v>
      </c>
      <c r="T25" s="30" t="str">
        <f t="shared" si="1"/>
        <v>Giugno</v>
      </c>
      <c r="U25" s="30" t="str">
        <f t="shared" si="1"/>
        <v>Luglio</v>
      </c>
      <c r="V25" s="30" t="str">
        <f t="shared" si="1"/>
        <v>Agosto</v>
      </c>
      <c r="W25" s="30" t="str">
        <f t="shared" si="1"/>
        <v>Settembre</v>
      </c>
      <c r="X25" s="30" t="str">
        <f t="shared" si="1"/>
        <v>Ottobre</v>
      </c>
      <c r="Y25" s="30" t="str">
        <f t="shared" si="1"/>
        <v>Novembre</v>
      </c>
      <c r="Z25" s="30" t="str">
        <f t="shared" si="1"/>
        <v>Dicembre</v>
      </c>
      <c r="AA25" s="30" t="str">
        <f t="shared" si="1"/>
        <v>Gennaio</v>
      </c>
      <c r="AB25" s="30" t="str">
        <f t="shared" si="1"/>
        <v>Febbraio</v>
      </c>
      <c r="AD25" t="s">
        <v>16</v>
      </c>
      <c r="AL25" s="47">
        <f>16*5</f>
        <v>80</v>
      </c>
      <c r="AM25" s="34" t="str">
        <f>N17</f>
        <v>DIURNO</v>
      </c>
    </row>
    <row r="26" spans="1:42" ht="12.75">
      <c r="A26" s="35">
        <f>YEAR(D16)</f>
        <v>2023</v>
      </c>
      <c r="B26" s="7">
        <v>2</v>
      </c>
      <c r="C26" s="7">
        <v>3</v>
      </c>
      <c r="D26" s="7">
        <v>4</v>
      </c>
      <c r="E26" s="7">
        <v>5</v>
      </c>
      <c r="F26" s="7">
        <v>6</v>
      </c>
      <c r="G26" s="7">
        <v>7</v>
      </c>
      <c r="H26" s="7">
        <v>8</v>
      </c>
      <c r="I26" s="7">
        <v>9</v>
      </c>
      <c r="J26" s="7">
        <v>10</v>
      </c>
      <c r="K26" s="52">
        <v>11</v>
      </c>
      <c r="L26" s="7">
        <v>12</v>
      </c>
      <c r="M26" s="7">
        <v>1</v>
      </c>
      <c r="N26" s="7">
        <v>2</v>
      </c>
      <c r="O26" s="38"/>
      <c r="AD26" s="31">
        <f>AL25+1</f>
        <v>81</v>
      </c>
      <c r="AE26" s="31">
        <f>MIN(AD27:AD57)</f>
        <v>68</v>
      </c>
      <c r="AF26" s="31">
        <f aca="true" t="shared" si="2" ref="AF26:AN26">MIN(AE27:AE57)</f>
        <v>45</v>
      </c>
      <c r="AG26" s="31">
        <f t="shared" si="2"/>
        <v>24</v>
      </c>
      <c r="AH26" s="31">
        <f t="shared" si="2"/>
        <v>1</v>
      </c>
      <c r="AI26" s="31">
        <f t="shared" si="2"/>
        <v>-21</v>
      </c>
      <c r="AJ26" s="31">
        <f t="shared" si="2"/>
        <v>-42</v>
      </c>
      <c r="AK26" s="31">
        <f t="shared" si="2"/>
        <v>-65</v>
      </c>
      <c r="AL26" s="31">
        <f t="shared" si="2"/>
        <v>-86</v>
      </c>
      <c r="AM26" s="31">
        <f t="shared" si="2"/>
        <v>-108</v>
      </c>
      <c r="AN26" s="31">
        <f t="shared" si="2"/>
        <v>-131</v>
      </c>
      <c r="AO26" s="31">
        <f>MIN(AN27:AN57)</f>
        <v>-152</v>
      </c>
      <c r="AP26" s="31">
        <f>MIN(AN27:AN57)</f>
        <v>-152</v>
      </c>
    </row>
    <row r="27" spans="1:42" ht="13.5">
      <c r="A27" s="5">
        <v>1</v>
      </c>
      <c r="B27" s="21">
        <v>0</v>
      </c>
      <c r="C27" s="21">
        <v>0</v>
      </c>
      <c r="D27" s="21">
        <v>0</v>
      </c>
      <c r="E27" s="21">
        <v>0</v>
      </c>
      <c r="F27" s="21">
        <v>0</v>
      </c>
      <c r="G27" s="21">
        <v>0</v>
      </c>
      <c r="H27" s="21">
        <v>0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5">
        <v>1</v>
      </c>
      <c r="P27" s="24" t="str">
        <f>IF(OR(DATE($A$26+P$23,B$26,$A27)&lt;$D$16,DATE($A$26+P$23,B$26,$A27)&gt;$E$16),"FC",DATE($A$26+P$23,B$26,$A27))</f>
        <v>FC</v>
      </c>
      <c r="Q27" s="24">
        <f>IF(OR(DATE($A$26+Q$23,C$26,$A27)&lt;$D$16,DATE($A$26+Q$23,C$26,$A27)&gt;$E$16),"FC",DATE($A$26+Q$23,C$26,$A27))</f>
        <v>44986</v>
      </c>
      <c r="R27" s="24">
        <f aca="true" t="shared" si="3" ref="R27:AB27">IF(OR(DATE($A$26+R$23,D$26,$A27)&lt;$D$16,DATE($A$26+R$23,D$26,$A27)&gt;$E$16),"FC",DATE($A$26+R$23,D$26,$A27))</f>
        <v>45017</v>
      </c>
      <c r="S27" s="24">
        <f t="shared" si="3"/>
        <v>45047</v>
      </c>
      <c r="T27" s="24">
        <f t="shared" si="3"/>
        <v>45078</v>
      </c>
      <c r="U27" s="24">
        <f t="shared" si="3"/>
        <v>45108</v>
      </c>
      <c r="V27" s="24">
        <f t="shared" si="3"/>
        <v>45139</v>
      </c>
      <c r="W27" s="24">
        <f t="shared" si="3"/>
        <v>45170</v>
      </c>
      <c r="X27" s="24">
        <f t="shared" si="3"/>
        <v>45200</v>
      </c>
      <c r="Y27" s="24">
        <f t="shared" si="3"/>
        <v>45231</v>
      </c>
      <c r="Z27" s="24">
        <f t="shared" si="3"/>
        <v>45261</v>
      </c>
      <c r="AA27" s="24">
        <f t="shared" si="3"/>
        <v>45292</v>
      </c>
      <c r="AB27" s="24">
        <f t="shared" si="3"/>
        <v>45323</v>
      </c>
      <c r="AD27" s="30">
        <f aca="true" t="shared" si="4" ref="AD27:AP27">AD26+IF(P27="FC",0,IF(WEEKDAY(P27,2)&gt;5,0,IF(_xlfn.IFERROR(FIND(LOWER(MID(B27,1,1)),"abcdefghijklmnopqrstuvwxyz"),0)&gt;0,0,-1)))</f>
        <v>81</v>
      </c>
      <c r="AE27" s="30">
        <f t="shared" si="4"/>
        <v>67</v>
      </c>
      <c r="AF27" s="30">
        <f t="shared" si="4"/>
        <v>45</v>
      </c>
      <c r="AG27" s="30">
        <f t="shared" si="4"/>
        <v>23</v>
      </c>
      <c r="AH27" s="30">
        <f t="shared" si="4"/>
        <v>0</v>
      </c>
      <c r="AI27" s="30">
        <f t="shared" si="4"/>
        <v>-21</v>
      </c>
      <c r="AJ27" s="30">
        <f t="shared" si="4"/>
        <v>-43</v>
      </c>
      <c r="AK27" s="30">
        <f t="shared" si="4"/>
        <v>-66</v>
      </c>
      <c r="AL27" s="30">
        <f t="shared" si="4"/>
        <v>-86</v>
      </c>
      <c r="AM27" s="30">
        <f t="shared" si="4"/>
        <v>-109</v>
      </c>
      <c r="AN27" s="30">
        <f t="shared" si="4"/>
        <v>-132</v>
      </c>
      <c r="AO27" s="30">
        <f t="shared" si="4"/>
        <v>-153</v>
      </c>
      <c r="AP27" s="30">
        <f t="shared" si="4"/>
        <v>-153</v>
      </c>
    </row>
    <row r="28" spans="1:42" ht="13.5">
      <c r="A28" s="5">
        <v>2</v>
      </c>
      <c r="B28" s="21">
        <v>0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5">
        <v>2</v>
      </c>
      <c r="P28" s="24" t="str">
        <f aca="true" t="shared" si="5" ref="P28:P57">IF(OR(DATE($A$26+P$23,B$26,$A28)&lt;$D$16,DATE($A$26+P$23,B$26,$A28)&gt;$E$16),"FC",DATE($A$26+P$23,B$26,$A28))</f>
        <v>FC</v>
      </c>
      <c r="Q28" s="24">
        <f aca="true" t="shared" si="6" ref="Q28:Q57">IF(OR(DATE($A$26+Q$23,C$26,$A28)&lt;$D$16,DATE($A$26+Q$23,C$26,$A28)&gt;$E$16),"FC",DATE($A$26+Q$23,C$26,$A28))</f>
        <v>44987</v>
      </c>
      <c r="R28" s="24">
        <f aca="true" t="shared" si="7" ref="R28:R57">IF(OR(DATE($A$26+R$23,D$26,$A28)&lt;$D$16,DATE($A$26+R$23,D$26,$A28)&gt;$E$16),"FC",DATE($A$26+R$23,D$26,$A28))</f>
        <v>45018</v>
      </c>
      <c r="S28" s="24">
        <f aca="true" t="shared" si="8" ref="S28:S57">IF(OR(DATE($A$26+S$23,E$26,$A28)&lt;$D$16,DATE($A$26+S$23,E$26,$A28)&gt;$E$16),"FC",DATE($A$26+S$23,E$26,$A28))</f>
        <v>45048</v>
      </c>
      <c r="T28" s="24">
        <f aca="true" t="shared" si="9" ref="T28:T57">IF(OR(DATE($A$26+T$23,F$26,$A28)&lt;$D$16,DATE($A$26+T$23,F$26,$A28)&gt;$E$16),"FC",DATE($A$26+T$23,F$26,$A28))</f>
        <v>45079</v>
      </c>
      <c r="U28" s="24">
        <f aca="true" t="shared" si="10" ref="U28:U57">IF(OR(DATE($A$26+U$23,G$26,$A28)&lt;$D$16,DATE($A$26+U$23,G$26,$A28)&gt;$E$16),"FC",DATE($A$26+U$23,G$26,$A28))</f>
        <v>45109</v>
      </c>
      <c r="V28" s="24">
        <f aca="true" t="shared" si="11" ref="V28:V57">IF(OR(DATE($A$26+V$23,H$26,$A28)&lt;$D$16,DATE($A$26+V$23,H$26,$A28)&gt;$E$16),"FC",DATE($A$26+V$23,H$26,$A28))</f>
        <v>45140</v>
      </c>
      <c r="W28" s="24">
        <f aca="true" t="shared" si="12" ref="W28:W57">IF(OR(DATE($A$26+W$23,I$26,$A28)&lt;$D$16,DATE($A$26+W$23,I$26,$A28)&gt;$E$16),"FC",DATE($A$26+W$23,I$26,$A28))</f>
        <v>45171</v>
      </c>
      <c r="X28" s="24">
        <f aca="true" t="shared" si="13" ref="X28:X57">IF(OR(DATE($A$26+X$23,J$26,$A28)&lt;$D$16,DATE($A$26+X$23,J$26,$A28)&gt;$E$16),"FC",DATE($A$26+X$23,J$26,$A28))</f>
        <v>45201</v>
      </c>
      <c r="Y28" s="24">
        <f aca="true" t="shared" si="14" ref="Y28:Y57">IF(OR(DATE($A$26+Y$23,K$26,$A28)&lt;$D$16,DATE($A$26+Y$23,K$26,$A28)&gt;$E$16),"FC",DATE($A$26+Y$23,K$26,$A28))</f>
        <v>45232</v>
      </c>
      <c r="Z28" s="24">
        <f aca="true" t="shared" si="15" ref="Z28:Z57">IF(OR(DATE($A$26+Z$23,L$26,$A28)&lt;$D$16,DATE($A$26+Z$23,L$26,$A28)&gt;$E$16),"FC",DATE($A$26+Z$23,L$26,$A28))</f>
        <v>45262</v>
      </c>
      <c r="AA28" s="24">
        <f aca="true" t="shared" si="16" ref="AA28:AA57">IF(OR(DATE($A$26+AA$23,M$26,$A28)&lt;$D$16,DATE($A$26+AA$23,M$26,$A28)&gt;$E$16),"FC",DATE($A$26+AA$23,M$26,$A28))</f>
        <v>45293</v>
      </c>
      <c r="AB28" s="24">
        <f aca="true" t="shared" si="17" ref="AB28:AB57">IF(OR(DATE($A$26+AB$23,N$26,$A28)&lt;$D$16,DATE($A$26+AB$23,N$26,$A28)&gt;$E$16),"FC",DATE($A$26+AB$23,N$26,$A28))</f>
        <v>45324</v>
      </c>
      <c r="AD28" s="30">
        <f aca="true" t="shared" si="18" ref="AD28:AD42">AD27+IF(P28="FC",0,IF(WEEKDAY(P28,2)&gt;5,0,IF(_xlfn.IFERROR(FIND(LOWER(MID(B28,1,1)),"abcdefghijklmnopqrstuvwxyz"),0)&gt;0,0,-1)))</f>
        <v>81</v>
      </c>
      <c r="AE28" s="30">
        <f aca="true" t="shared" si="19" ref="AE28:AP42">AE27+IF(Q28="FC",0,IF(WEEKDAY(Q28,2)&gt;5,0,IF(_xlfn.IFERROR(FIND(LOWER(MID(C28,1,1)),"abcdefghijklmnopqrstuvwxyz"),0)&gt;0,0,-1)))</f>
        <v>66</v>
      </c>
      <c r="AF28" s="30">
        <f t="shared" si="19"/>
        <v>45</v>
      </c>
      <c r="AG28" s="30">
        <f t="shared" si="19"/>
        <v>22</v>
      </c>
      <c r="AH28" s="30">
        <f t="shared" si="19"/>
        <v>-1</v>
      </c>
      <c r="AI28" s="30">
        <f t="shared" si="19"/>
        <v>-21</v>
      </c>
      <c r="AJ28" s="30">
        <f t="shared" si="19"/>
        <v>-44</v>
      </c>
      <c r="AK28" s="30">
        <f t="shared" si="19"/>
        <v>-66</v>
      </c>
      <c r="AL28" s="30">
        <f t="shared" si="19"/>
        <v>-87</v>
      </c>
      <c r="AM28" s="30">
        <f t="shared" si="19"/>
        <v>-110</v>
      </c>
      <c r="AN28" s="30">
        <f t="shared" si="19"/>
        <v>-132</v>
      </c>
      <c r="AO28" s="30">
        <f t="shared" si="19"/>
        <v>-154</v>
      </c>
      <c r="AP28" s="30">
        <f t="shared" si="19"/>
        <v>-154</v>
      </c>
    </row>
    <row r="29" spans="1:42" ht="13.5">
      <c r="A29" s="5">
        <v>3</v>
      </c>
      <c r="B29" s="21">
        <v>0</v>
      </c>
      <c r="C29" s="21">
        <v>0</v>
      </c>
      <c r="D29" s="21">
        <v>0</v>
      </c>
      <c r="E29" s="21">
        <v>0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5">
        <v>3</v>
      </c>
      <c r="P29" s="24" t="str">
        <f t="shared" si="5"/>
        <v>FC</v>
      </c>
      <c r="Q29" s="24">
        <f t="shared" si="6"/>
        <v>44988</v>
      </c>
      <c r="R29" s="24">
        <f t="shared" si="7"/>
        <v>45019</v>
      </c>
      <c r="S29" s="24">
        <f t="shared" si="8"/>
        <v>45049</v>
      </c>
      <c r="T29" s="24">
        <f t="shared" si="9"/>
        <v>45080</v>
      </c>
      <c r="U29" s="24">
        <f t="shared" si="10"/>
        <v>45110</v>
      </c>
      <c r="V29" s="24">
        <f t="shared" si="11"/>
        <v>45141</v>
      </c>
      <c r="W29" s="24">
        <f t="shared" si="12"/>
        <v>45172</v>
      </c>
      <c r="X29" s="24">
        <f t="shared" si="13"/>
        <v>45202</v>
      </c>
      <c r="Y29" s="24">
        <f t="shared" si="14"/>
        <v>45233</v>
      </c>
      <c r="Z29" s="24">
        <f t="shared" si="15"/>
        <v>45263</v>
      </c>
      <c r="AA29" s="24">
        <f t="shared" si="16"/>
        <v>45294</v>
      </c>
      <c r="AB29" s="24">
        <f t="shared" si="17"/>
        <v>45325</v>
      </c>
      <c r="AD29" s="30">
        <f t="shared" si="18"/>
        <v>81</v>
      </c>
      <c r="AE29" s="30">
        <f t="shared" si="19"/>
        <v>65</v>
      </c>
      <c r="AF29" s="30">
        <f t="shared" si="19"/>
        <v>44</v>
      </c>
      <c r="AG29" s="30">
        <f t="shared" si="19"/>
        <v>21</v>
      </c>
      <c r="AH29" s="30">
        <f t="shared" si="19"/>
        <v>-1</v>
      </c>
      <c r="AI29" s="30">
        <f t="shared" si="19"/>
        <v>-22</v>
      </c>
      <c r="AJ29" s="30">
        <f t="shared" si="19"/>
        <v>-45</v>
      </c>
      <c r="AK29" s="30">
        <f t="shared" si="19"/>
        <v>-66</v>
      </c>
      <c r="AL29" s="30">
        <f t="shared" si="19"/>
        <v>-88</v>
      </c>
      <c r="AM29" s="30">
        <f t="shared" si="19"/>
        <v>-111</v>
      </c>
      <c r="AN29" s="30">
        <f t="shared" si="19"/>
        <v>-132</v>
      </c>
      <c r="AO29" s="30">
        <f t="shared" si="19"/>
        <v>-155</v>
      </c>
      <c r="AP29" s="30">
        <f t="shared" si="19"/>
        <v>-154</v>
      </c>
    </row>
    <row r="30" spans="1:42" ht="13.5">
      <c r="A30" s="5">
        <v>4</v>
      </c>
      <c r="B30" s="21">
        <v>0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5">
        <v>4</v>
      </c>
      <c r="P30" s="24" t="str">
        <f t="shared" si="5"/>
        <v>FC</v>
      </c>
      <c r="Q30" s="24">
        <f t="shared" si="6"/>
        <v>44989</v>
      </c>
      <c r="R30" s="24">
        <f t="shared" si="7"/>
        <v>45020</v>
      </c>
      <c r="S30" s="24">
        <f t="shared" si="8"/>
        <v>45050</v>
      </c>
      <c r="T30" s="24">
        <f t="shared" si="9"/>
        <v>45081</v>
      </c>
      <c r="U30" s="24">
        <f t="shared" si="10"/>
        <v>45111</v>
      </c>
      <c r="V30" s="24">
        <f t="shared" si="11"/>
        <v>45142</v>
      </c>
      <c r="W30" s="24">
        <f t="shared" si="12"/>
        <v>45173</v>
      </c>
      <c r="X30" s="24">
        <f t="shared" si="13"/>
        <v>45203</v>
      </c>
      <c r="Y30" s="24">
        <f t="shared" si="14"/>
        <v>45234</v>
      </c>
      <c r="Z30" s="24">
        <f t="shared" si="15"/>
        <v>45264</v>
      </c>
      <c r="AA30" s="24">
        <f t="shared" si="16"/>
        <v>45295</v>
      </c>
      <c r="AB30" s="24">
        <f t="shared" si="17"/>
        <v>45326</v>
      </c>
      <c r="AD30" s="30">
        <f t="shared" si="18"/>
        <v>81</v>
      </c>
      <c r="AE30" s="30">
        <f t="shared" si="19"/>
        <v>65</v>
      </c>
      <c r="AF30" s="30">
        <f t="shared" si="19"/>
        <v>43</v>
      </c>
      <c r="AG30" s="30">
        <f t="shared" si="19"/>
        <v>20</v>
      </c>
      <c r="AH30" s="30">
        <f t="shared" si="19"/>
        <v>-1</v>
      </c>
      <c r="AI30" s="30">
        <f t="shared" si="19"/>
        <v>-23</v>
      </c>
      <c r="AJ30" s="30">
        <f t="shared" si="19"/>
        <v>-46</v>
      </c>
      <c r="AK30" s="30">
        <f t="shared" si="19"/>
        <v>-67</v>
      </c>
      <c r="AL30" s="30">
        <f t="shared" si="19"/>
        <v>-89</v>
      </c>
      <c r="AM30" s="30">
        <f t="shared" si="19"/>
        <v>-111</v>
      </c>
      <c r="AN30" s="30">
        <f t="shared" si="19"/>
        <v>-133</v>
      </c>
      <c r="AO30" s="30">
        <f t="shared" si="19"/>
        <v>-156</v>
      </c>
      <c r="AP30" s="30">
        <f t="shared" si="19"/>
        <v>-154</v>
      </c>
    </row>
    <row r="31" spans="1:42" ht="13.5">
      <c r="A31" s="5">
        <v>5</v>
      </c>
      <c r="B31" s="21">
        <v>0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5">
        <v>5</v>
      </c>
      <c r="P31" s="24" t="str">
        <f t="shared" si="5"/>
        <v>FC</v>
      </c>
      <c r="Q31" s="24">
        <f t="shared" si="6"/>
        <v>44990</v>
      </c>
      <c r="R31" s="24">
        <f t="shared" si="7"/>
        <v>45021</v>
      </c>
      <c r="S31" s="24">
        <f t="shared" si="8"/>
        <v>45051</v>
      </c>
      <c r="T31" s="24">
        <f t="shared" si="9"/>
        <v>45082</v>
      </c>
      <c r="U31" s="24">
        <f t="shared" si="10"/>
        <v>45112</v>
      </c>
      <c r="V31" s="24">
        <f t="shared" si="11"/>
        <v>45143</v>
      </c>
      <c r="W31" s="24">
        <f t="shared" si="12"/>
        <v>45174</v>
      </c>
      <c r="X31" s="24">
        <f t="shared" si="13"/>
        <v>45204</v>
      </c>
      <c r="Y31" s="24">
        <f t="shared" si="14"/>
        <v>45235</v>
      </c>
      <c r="Z31" s="24">
        <f t="shared" si="15"/>
        <v>45265</v>
      </c>
      <c r="AA31" s="24">
        <f t="shared" si="16"/>
        <v>45296</v>
      </c>
      <c r="AB31" s="24">
        <f t="shared" si="17"/>
        <v>45327</v>
      </c>
      <c r="AD31" s="30">
        <f t="shared" si="18"/>
        <v>81</v>
      </c>
      <c r="AE31" s="30">
        <f t="shared" si="19"/>
        <v>65</v>
      </c>
      <c r="AF31" s="30">
        <f t="shared" si="19"/>
        <v>42</v>
      </c>
      <c r="AG31" s="30">
        <f t="shared" si="19"/>
        <v>19</v>
      </c>
      <c r="AH31" s="30">
        <f t="shared" si="19"/>
        <v>-2</v>
      </c>
      <c r="AI31" s="30">
        <f t="shared" si="19"/>
        <v>-24</v>
      </c>
      <c r="AJ31" s="30">
        <f t="shared" si="19"/>
        <v>-46</v>
      </c>
      <c r="AK31" s="30">
        <f t="shared" si="19"/>
        <v>-68</v>
      </c>
      <c r="AL31" s="30">
        <f t="shared" si="19"/>
        <v>-90</v>
      </c>
      <c r="AM31" s="30">
        <f t="shared" si="19"/>
        <v>-111</v>
      </c>
      <c r="AN31" s="30">
        <f t="shared" si="19"/>
        <v>-134</v>
      </c>
      <c r="AO31" s="30">
        <f t="shared" si="19"/>
        <v>-157</v>
      </c>
      <c r="AP31" s="30">
        <f t="shared" si="19"/>
        <v>-155</v>
      </c>
    </row>
    <row r="32" spans="1:42" ht="13.5">
      <c r="A32" s="5">
        <v>6</v>
      </c>
      <c r="B32" s="21">
        <v>0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5">
        <v>6</v>
      </c>
      <c r="P32" s="24" t="str">
        <f t="shared" si="5"/>
        <v>FC</v>
      </c>
      <c r="Q32" s="24">
        <f t="shared" si="6"/>
        <v>44991</v>
      </c>
      <c r="R32" s="24">
        <f t="shared" si="7"/>
        <v>45022</v>
      </c>
      <c r="S32" s="24">
        <f t="shared" si="8"/>
        <v>45052</v>
      </c>
      <c r="T32" s="24">
        <f t="shared" si="9"/>
        <v>45083</v>
      </c>
      <c r="U32" s="24">
        <f t="shared" si="10"/>
        <v>45113</v>
      </c>
      <c r="V32" s="24">
        <f t="shared" si="11"/>
        <v>45144</v>
      </c>
      <c r="W32" s="24">
        <f t="shared" si="12"/>
        <v>45175</v>
      </c>
      <c r="X32" s="24">
        <f t="shared" si="13"/>
        <v>45205</v>
      </c>
      <c r="Y32" s="24">
        <f t="shared" si="14"/>
        <v>45236</v>
      </c>
      <c r="Z32" s="24">
        <f t="shared" si="15"/>
        <v>45266</v>
      </c>
      <c r="AA32" s="24">
        <f t="shared" si="16"/>
        <v>45297</v>
      </c>
      <c r="AB32" s="24">
        <f t="shared" si="17"/>
        <v>45328</v>
      </c>
      <c r="AD32" s="30">
        <f t="shared" si="18"/>
        <v>81</v>
      </c>
      <c r="AE32" s="30">
        <f t="shared" si="19"/>
        <v>64</v>
      </c>
      <c r="AF32" s="30">
        <f t="shared" si="19"/>
        <v>41</v>
      </c>
      <c r="AG32" s="30">
        <f t="shared" si="19"/>
        <v>19</v>
      </c>
      <c r="AH32" s="30">
        <f t="shared" si="19"/>
        <v>-3</v>
      </c>
      <c r="AI32" s="30">
        <f t="shared" si="19"/>
        <v>-25</v>
      </c>
      <c r="AJ32" s="30">
        <f t="shared" si="19"/>
        <v>-46</v>
      </c>
      <c r="AK32" s="30">
        <f t="shared" si="19"/>
        <v>-69</v>
      </c>
      <c r="AL32" s="30">
        <f t="shared" si="19"/>
        <v>-91</v>
      </c>
      <c r="AM32" s="30">
        <f t="shared" si="19"/>
        <v>-112</v>
      </c>
      <c r="AN32" s="30">
        <f t="shared" si="19"/>
        <v>-135</v>
      </c>
      <c r="AO32" s="30">
        <f t="shared" si="19"/>
        <v>-157</v>
      </c>
      <c r="AP32" s="30">
        <f t="shared" si="19"/>
        <v>-156</v>
      </c>
    </row>
    <row r="33" spans="1:42" ht="13.5">
      <c r="A33" s="5">
        <v>7</v>
      </c>
      <c r="B33" s="21">
        <v>0</v>
      </c>
      <c r="C33" s="21">
        <v>0</v>
      </c>
      <c r="D33" s="21">
        <v>0</v>
      </c>
      <c r="E33" s="21">
        <v>0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5">
        <v>7</v>
      </c>
      <c r="P33" s="24" t="str">
        <f t="shared" si="5"/>
        <v>FC</v>
      </c>
      <c r="Q33" s="24">
        <f t="shared" si="6"/>
        <v>44992</v>
      </c>
      <c r="R33" s="24">
        <f t="shared" si="7"/>
        <v>45023</v>
      </c>
      <c r="S33" s="24">
        <f t="shared" si="8"/>
        <v>45053</v>
      </c>
      <c r="T33" s="24">
        <f t="shared" si="9"/>
        <v>45084</v>
      </c>
      <c r="U33" s="24">
        <f t="shared" si="10"/>
        <v>45114</v>
      </c>
      <c r="V33" s="24">
        <f t="shared" si="11"/>
        <v>45145</v>
      </c>
      <c r="W33" s="24">
        <f t="shared" si="12"/>
        <v>45176</v>
      </c>
      <c r="X33" s="24">
        <f t="shared" si="13"/>
        <v>45206</v>
      </c>
      <c r="Y33" s="24">
        <f t="shared" si="14"/>
        <v>45237</v>
      </c>
      <c r="Z33" s="24">
        <f t="shared" si="15"/>
        <v>45267</v>
      </c>
      <c r="AA33" s="24">
        <f t="shared" si="16"/>
        <v>45298</v>
      </c>
      <c r="AB33" s="24">
        <f t="shared" si="17"/>
        <v>45329</v>
      </c>
      <c r="AD33" s="30">
        <f t="shared" si="18"/>
        <v>81</v>
      </c>
      <c r="AE33" s="30">
        <f t="shared" si="19"/>
        <v>63</v>
      </c>
      <c r="AF33" s="30">
        <f t="shared" si="19"/>
        <v>40</v>
      </c>
      <c r="AG33" s="30">
        <f t="shared" si="19"/>
        <v>19</v>
      </c>
      <c r="AH33" s="30">
        <f t="shared" si="19"/>
        <v>-4</v>
      </c>
      <c r="AI33" s="30">
        <f t="shared" si="19"/>
        <v>-26</v>
      </c>
      <c r="AJ33" s="30">
        <f t="shared" si="19"/>
        <v>-47</v>
      </c>
      <c r="AK33" s="30">
        <f t="shared" si="19"/>
        <v>-70</v>
      </c>
      <c r="AL33" s="30">
        <f t="shared" si="19"/>
        <v>-91</v>
      </c>
      <c r="AM33" s="30">
        <f t="shared" si="19"/>
        <v>-113</v>
      </c>
      <c r="AN33" s="30">
        <f t="shared" si="19"/>
        <v>-136</v>
      </c>
      <c r="AO33" s="30">
        <f t="shared" si="19"/>
        <v>-157</v>
      </c>
      <c r="AP33" s="30">
        <f t="shared" si="19"/>
        <v>-157</v>
      </c>
    </row>
    <row r="34" spans="1:42" ht="13.5">
      <c r="A34" s="5">
        <v>8</v>
      </c>
      <c r="B34" s="21">
        <v>0</v>
      </c>
      <c r="C34" s="21">
        <v>0</v>
      </c>
      <c r="D34" s="21">
        <v>0</v>
      </c>
      <c r="E34" s="21">
        <v>0</v>
      </c>
      <c r="F34" s="21">
        <v>0</v>
      </c>
      <c r="G34" s="21">
        <v>0</v>
      </c>
      <c r="H34" s="21">
        <v>0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5">
        <v>8</v>
      </c>
      <c r="P34" s="24" t="str">
        <f t="shared" si="5"/>
        <v>FC</v>
      </c>
      <c r="Q34" s="24">
        <f t="shared" si="6"/>
        <v>44993</v>
      </c>
      <c r="R34" s="24">
        <f t="shared" si="7"/>
        <v>45024</v>
      </c>
      <c r="S34" s="24">
        <f t="shared" si="8"/>
        <v>45054</v>
      </c>
      <c r="T34" s="24">
        <f t="shared" si="9"/>
        <v>45085</v>
      </c>
      <c r="U34" s="24">
        <f t="shared" si="10"/>
        <v>45115</v>
      </c>
      <c r="V34" s="24">
        <f t="shared" si="11"/>
        <v>45146</v>
      </c>
      <c r="W34" s="24">
        <f t="shared" si="12"/>
        <v>45177</v>
      </c>
      <c r="X34" s="24">
        <f t="shared" si="13"/>
        <v>45207</v>
      </c>
      <c r="Y34" s="24">
        <f t="shared" si="14"/>
        <v>45238</v>
      </c>
      <c r="Z34" s="24">
        <f t="shared" si="15"/>
        <v>45268</v>
      </c>
      <c r="AA34" s="24">
        <f t="shared" si="16"/>
        <v>45299</v>
      </c>
      <c r="AB34" s="24">
        <f t="shared" si="17"/>
        <v>45330</v>
      </c>
      <c r="AD34" s="30">
        <f t="shared" si="18"/>
        <v>81</v>
      </c>
      <c r="AE34" s="30">
        <f t="shared" si="19"/>
        <v>62</v>
      </c>
      <c r="AF34" s="30">
        <f t="shared" si="19"/>
        <v>40</v>
      </c>
      <c r="AG34" s="30">
        <f t="shared" si="19"/>
        <v>18</v>
      </c>
      <c r="AH34" s="30">
        <f t="shared" si="19"/>
        <v>-5</v>
      </c>
      <c r="AI34" s="30">
        <f t="shared" si="19"/>
        <v>-26</v>
      </c>
      <c r="AJ34" s="30">
        <f t="shared" si="19"/>
        <v>-48</v>
      </c>
      <c r="AK34" s="30">
        <f t="shared" si="19"/>
        <v>-71</v>
      </c>
      <c r="AL34" s="30">
        <f t="shared" si="19"/>
        <v>-91</v>
      </c>
      <c r="AM34" s="30">
        <f t="shared" si="19"/>
        <v>-114</v>
      </c>
      <c r="AN34" s="30">
        <f t="shared" si="19"/>
        <v>-137</v>
      </c>
      <c r="AO34" s="30">
        <f t="shared" si="19"/>
        <v>-158</v>
      </c>
      <c r="AP34" s="30">
        <f t="shared" si="19"/>
        <v>-158</v>
      </c>
    </row>
    <row r="35" spans="1:42" ht="13.5">
      <c r="A35" s="5">
        <v>9</v>
      </c>
      <c r="B35" s="21">
        <v>0</v>
      </c>
      <c r="C35" s="21">
        <v>0</v>
      </c>
      <c r="D35" s="21">
        <v>0</v>
      </c>
      <c r="E35" s="21">
        <v>0</v>
      </c>
      <c r="F35" s="21">
        <v>0</v>
      </c>
      <c r="G35" s="21">
        <v>0</v>
      </c>
      <c r="H35" s="21">
        <v>0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5">
        <v>9</v>
      </c>
      <c r="P35" s="24" t="str">
        <f t="shared" si="5"/>
        <v>FC</v>
      </c>
      <c r="Q35" s="24">
        <f t="shared" si="6"/>
        <v>44994</v>
      </c>
      <c r="R35" s="24">
        <f t="shared" si="7"/>
        <v>45025</v>
      </c>
      <c r="S35" s="24">
        <f t="shared" si="8"/>
        <v>45055</v>
      </c>
      <c r="T35" s="24">
        <f t="shared" si="9"/>
        <v>45086</v>
      </c>
      <c r="U35" s="24">
        <f t="shared" si="10"/>
        <v>45116</v>
      </c>
      <c r="V35" s="24">
        <f t="shared" si="11"/>
        <v>45147</v>
      </c>
      <c r="W35" s="24">
        <f t="shared" si="12"/>
        <v>45178</v>
      </c>
      <c r="X35" s="24">
        <f t="shared" si="13"/>
        <v>45208</v>
      </c>
      <c r="Y35" s="24">
        <f t="shared" si="14"/>
        <v>45239</v>
      </c>
      <c r="Z35" s="24">
        <f t="shared" si="15"/>
        <v>45269</v>
      </c>
      <c r="AA35" s="24">
        <f t="shared" si="16"/>
        <v>45300</v>
      </c>
      <c r="AB35" s="24">
        <f t="shared" si="17"/>
        <v>45331</v>
      </c>
      <c r="AD35" s="30">
        <f t="shared" si="18"/>
        <v>81</v>
      </c>
      <c r="AE35" s="30">
        <f t="shared" si="19"/>
        <v>61</v>
      </c>
      <c r="AF35" s="30">
        <f t="shared" si="19"/>
        <v>40</v>
      </c>
      <c r="AG35" s="30">
        <f t="shared" si="19"/>
        <v>17</v>
      </c>
      <c r="AH35" s="30">
        <f t="shared" si="19"/>
        <v>-6</v>
      </c>
      <c r="AI35" s="30">
        <f t="shared" si="19"/>
        <v>-26</v>
      </c>
      <c r="AJ35" s="30">
        <f t="shared" si="19"/>
        <v>-49</v>
      </c>
      <c r="AK35" s="30">
        <f t="shared" si="19"/>
        <v>-71</v>
      </c>
      <c r="AL35" s="30">
        <f t="shared" si="19"/>
        <v>-92</v>
      </c>
      <c r="AM35" s="30">
        <f t="shared" si="19"/>
        <v>-115</v>
      </c>
      <c r="AN35" s="30">
        <f t="shared" si="19"/>
        <v>-137</v>
      </c>
      <c r="AO35" s="30">
        <f t="shared" si="19"/>
        <v>-159</v>
      </c>
      <c r="AP35" s="30">
        <f t="shared" si="19"/>
        <v>-159</v>
      </c>
    </row>
    <row r="36" spans="1:42" ht="13.5">
      <c r="A36" s="5">
        <v>10</v>
      </c>
      <c r="B36" s="21">
        <v>0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5">
        <v>10</v>
      </c>
      <c r="P36" s="24" t="str">
        <f t="shared" si="5"/>
        <v>FC</v>
      </c>
      <c r="Q36" s="24">
        <f t="shared" si="6"/>
        <v>44995</v>
      </c>
      <c r="R36" s="24">
        <f t="shared" si="7"/>
        <v>45026</v>
      </c>
      <c r="S36" s="24">
        <f t="shared" si="8"/>
        <v>45056</v>
      </c>
      <c r="T36" s="24">
        <f t="shared" si="9"/>
        <v>45087</v>
      </c>
      <c r="U36" s="24">
        <f t="shared" si="10"/>
        <v>45117</v>
      </c>
      <c r="V36" s="24">
        <f t="shared" si="11"/>
        <v>45148</v>
      </c>
      <c r="W36" s="24">
        <f t="shared" si="12"/>
        <v>45179</v>
      </c>
      <c r="X36" s="24">
        <f t="shared" si="13"/>
        <v>45209</v>
      </c>
      <c r="Y36" s="24">
        <f t="shared" si="14"/>
        <v>45240</v>
      </c>
      <c r="Z36" s="24">
        <f t="shared" si="15"/>
        <v>45270</v>
      </c>
      <c r="AA36" s="24">
        <f t="shared" si="16"/>
        <v>45301</v>
      </c>
      <c r="AB36" s="24">
        <f t="shared" si="17"/>
        <v>45332</v>
      </c>
      <c r="AD36" s="30">
        <f t="shared" si="18"/>
        <v>81</v>
      </c>
      <c r="AE36" s="30">
        <f t="shared" si="19"/>
        <v>60</v>
      </c>
      <c r="AF36" s="30">
        <f t="shared" si="19"/>
        <v>39</v>
      </c>
      <c r="AG36" s="30">
        <f t="shared" si="19"/>
        <v>16</v>
      </c>
      <c r="AH36" s="30">
        <f t="shared" si="19"/>
        <v>-6</v>
      </c>
      <c r="AI36" s="30">
        <f t="shared" si="19"/>
        <v>-27</v>
      </c>
      <c r="AJ36" s="30">
        <f t="shared" si="19"/>
        <v>-50</v>
      </c>
      <c r="AK36" s="30">
        <f t="shared" si="19"/>
        <v>-71</v>
      </c>
      <c r="AL36" s="30">
        <f t="shared" si="19"/>
        <v>-93</v>
      </c>
      <c r="AM36" s="30">
        <f t="shared" si="19"/>
        <v>-116</v>
      </c>
      <c r="AN36" s="30">
        <f t="shared" si="19"/>
        <v>-137</v>
      </c>
      <c r="AO36" s="30">
        <f t="shared" si="19"/>
        <v>-160</v>
      </c>
      <c r="AP36" s="30">
        <f t="shared" si="19"/>
        <v>-159</v>
      </c>
    </row>
    <row r="37" spans="1:42" ht="13.5">
      <c r="A37" s="5">
        <v>11</v>
      </c>
      <c r="B37" s="21">
        <v>0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  <c r="O37" s="5">
        <v>11</v>
      </c>
      <c r="P37" s="24" t="str">
        <f t="shared" si="5"/>
        <v>FC</v>
      </c>
      <c r="Q37" s="24">
        <f t="shared" si="6"/>
        <v>44996</v>
      </c>
      <c r="R37" s="24">
        <f t="shared" si="7"/>
        <v>45027</v>
      </c>
      <c r="S37" s="24">
        <f t="shared" si="8"/>
        <v>45057</v>
      </c>
      <c r="T37" s="24">
        <f t="shared" si="9"/>
        <v>45088</v>
      </c>
      <c r="U37" s="24">
        <f t="shared" si="10"/>
        <v>45118</v>
      </c>
      <c r="V37" s="24">
        <f t="shared" si="11"/>
        <v>45149</v>
      </c>
      <c r="W37" s="24">
        <f t="shared" si="12"/>
        <v>45180</v>
      </c>
      <c r="X37" s="24">
        <f t="shared" si="13"/>
        <v>45210</v>
      </c>
      <c r="Y37" s="24">
        <f t="shared" si="14"/>
        <v>45241</v>
      </c>
      <c r="Z37" s="24">
        <f t="shared" si="15"/>
        <v>45271</v>
      </c>
      <c r="AA37" s="24">
        <f t="shared" si="16"/>
        <v>45302</v>
      </c>
      <c r="AB37" s="24">
        <f t="shared" si="17"/>
        <v>45333</v>
      </c>
      <c r="AD37" s="30">
        <f t="shared" si="18"/>
        <v>81</v>
      </c>
      <c r="AE37" s="30">
        <f t="shared" si="19"/>
        <v>60</v>
      </c>
      <c r="AF37" s="30">
        <f t="shared" si="19"/>
        <v>38</v>
      </c>
      <c r="AG37" s="30">
        <f t="shared" si="19"/>
        <v>15</v>
      </c>
      <c r="AH37" s="30">
        <f t="shared" si="19"/>
        <v>-6</v>
      </c>
      <c r="AI37" s="30">
        <f t="shared" si="19"/>
        <v>-28</v>
      </c>
      <c r="AJ37" s="30">
        <f t="shared" si="19"/>
        <v>-51</v>
      </c>
      <c r="AK37" s="30">
        <f t="shared" si="19"/>
        <v>-72</v>
      </c>
      <c r="AL37" s="30">
        <f t="shared" si="19"/>
        <v>-94</v>
      </c>
      <c r="AM37" s="30">
        <f t="shared" si="19"/>
        <v>-116</v>
      </c>
      <c r="AN37" s="30">
        <f t="shared" si="19"/>
        <v>-138</v>
      </c>
      <c r="AO37" s="30">
        <f t="shared" si="19"/>
        <v>-161</v>
      </c>
      <c r="AP37" s="30">
        <f t="shared" si="19"/>
        <v>-159</v>
      </c>
    </row>
    <row r="38" spans="1:42" ht="13.5">
      <c r="A38" s="5">
        <v>12</v>
      </c>
      <c r="B38" s="21">
        <v>0</v>
      </c>
      <c r="C38" s="21">
        <v>0</v>
      </c>
      <c r="D38" s="21">
        <v>0</v>
      </c>
      <c r="E38" s="21">
        <v>0</v>
      </c>
      <c r="F38" s="21">
        <v>0</v>
      </c>
      <c r="G38" s="21">
        <v>0</v>
      </c>
      <c r="H38" s="21">
        <v>0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5">
        <v>12</v>
      </c>
      <c r="P38" s="24" t="str">
        <f t="shared" si="5"/>
        <v>FC</v>
      </c>
      <c r="Q38" s="24">
        <f t="shared" si="6"/>
        <v>44997</v>
      </c>
      <c r="R38" s="24">
        <f t="shared" si="7"/>
        <v>45028</v>
      </c>
      <c r="S38" s="24">
        <f t="shared" si="8"/>
        <v>45058</v>
      </c>
      <c r="T38" s="24">
        <f t="shared" si="9"/>
        <v>45089</v>
      </c>
      <c r="U38" s="24">
        <f t="shared" si="10"/>
        <v>45119</v>
      </c>
      <c r="V38" s="24">
        <f t="shared" si="11"/>
        <v>45150</v>
      </c>
      <c r="W38" s="24">
        <f t="shared" si="12"/>
        <v>45181</v>
      </c>
      <c r="X38" s="24">
        <f t="shared" si="13"/>
        <v>45211</v>
      </c>
      <c r="Y38" s="24">
        <f t="shared" si="14"/>
        <v>45242</v>
      </c>
      <c r="Z38" s="24">
        <f t="shared" si="15"/>
        <v>45272</v>
      </c>
      <c r="AA38" s="24">
        <f t="shared" si="16"/>
        <v>45303</v>
      </c>
      <c r="AB38" s="24">
        <f t="shared" si="17"/>
        <v>45334</v>
      </c>
      <c r="AD38" s="30">
        <f t="shared" si="18"/>
        <v>81</v>
      </c>
      <c r="AE38" s="30">
        <f t="shared" si="19"/>
        <v>60</v>
      </c>
      <c r="AF38" s="30">
        <f t="shared" si="19"/>
        <v>37</v>
      </c>
      <c r="AG38" s="30">
        <f t="shared" si="19"/>
        <v>14</v>
      </c>
      <c r="AH38" s="30">
        <f t="shared" si="19"/>
        <v>-7</v>
      </c>
      <c r="AI38" s="30">
        <f t="shared" si="19"/>
        <v>-29</v>
      </c>
      <c r="AJ38" s="30">
        <f t="shared" si="19"/>
        <v>-51</v>
      </c>
      <c r="AK38" s="30">
        <f t="shared" si="19"/>
        <v>-73</v>
      </c>
      <c r="AL38" s="30">
        <f t="shared" si="19"/>
        <v>-95</v>
      </c>
      <c r="AM38" s="30">
        <f t="shared" si="19"/>
        <v>-116</v>
      </c>
      <c r="AN38" s="30">
        <f t="shared" si="19"/>
        <v>-139</v>
      </c>
      <c r="AO38" s="30">
        <f t="shared" si="19"/>
        <v>-162</v>
      </c>
      <c r="AP38" s="30">
        <f t="shared" si="19"/>
        <v>-160</v>
      </c>
    </row>
    <row r="39" spans="1:42" ht="13.5">
      <c r="A39" s="5">
        <v>13</v>
      </c>
      <c r="B39" s="21">
        <v>0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5">
        <v>13</v>
      </c>
      <c r="P39" s="24" t="str">
        <f t="shared" si="5"/>
        <v>FC</v>
      </c>
      <c r="Q39" s="24">
        <f t="shared" si="6"/>
        <v>44998</v>
      </c>
      <c r="R39" s="24">
        <f t="shared" si="7"/>
        <v>45029</v>
      </c>
      <c r="S39" s="24">
        <f t="shared" si="8"/>
        <v>45059</v>
      </c>
      <c r="T39" s="24">
        <f t="shared" si="9"/>
        <v>45090</v>
      </c>
      <c r="U39" s="24">
        <f t="shared" si="10"/>
        <v>45120</v>
      </c>
      <c r="V39" s="24">
        <f t="shared" si="11"/>
        <v>45151</v>
      </c>
      <c r="W39" s="24">
        <f t="shared" si="12"/>
        <v>45182</v>
      </c>
      <c r="X39" s="24">
        <f t="shared" si="13"/>
        <v>45212</v>
      </c>
      <c r="Y39" s="24">
        <f t="shared" si="14"/>
        <v>45243</v>
      </c>
      <c r="Z39" s="24">
        <f t="shared" si="15"/>
        <v>45273</v>
      </c>
      <c r="AA39" s="24">
        <f t="shared" si="16"/>
        <v>45304</v>
      </c>
      <c r="AB39" s="24">
        <f t="shared" si="17"/>
        <v>45335</v>
      </c>
      <c r="AD39" s="30">
        <f t="shared" si="18"/>
        <v>81</v>
      </c>
      <c r="AE39" s="30">
        <f t="shared" si="19"/>
        <v>59</v>
      </c>
      <c r="AF39" s="30">
        <f t="shared" si="19"/>
        <v>36</v>
      </c>
      <c r="AG39" s="30">
        <f t="shared" si="19"/>
        <v>14</v>
      </c>
      <c r="AH39" s="30">
        <f t="shared" si="19"/>
        <v>-8</v>
      </c>
      <c r="AI39" s="30">
        <f t="shared" si="19"/>
        <v>-30</v>
      </c>
      <c r="AJ39" s="30">
        <f t="shared" si="19"/>
        <v>-51</v>
      </c>
      <c r="AK39" s="30">
        <f t="shared" si="19"/>
        <v>-74</v>
      </c>
      <c r="AL39" s="30">
        <f t="shared" si="19"/>
        <v>-96</v>
      </c>
      <c r="AM39" s="30">
        <f t="shared" si="19"/>
        <v>-117</v>
      </c>
      <c r="AN39" s="30">
        <f t="shared" si="19"/>
        <v>-140</v>
      </c>
      <c r="AO39" s="30">
        <f t="shared" si="19"/>
        <v>-162</v>
      </c>
      <c r="AP39" s="30">
        <f t="shared" si="19"/>
        <v>-161</v>
      </c>
    </row>
    <row r="40" spans="1:42" ht="13.5">
      <c r="A40" s="5">
        <v>14</v>
      </c>
      <c r="B40" s="21">
        <v>0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 s="21">
        <v>0</v>
      </c>
      <c r="N40" s="21">
        <v>0</v>
      </c>
      <c r="O40" s="5">
        <v>14</v>
      </c>
      <c r="P40" s="24" t="str">
        <f t="shared" si="5"/>
        <v>FC</v>
      </c>
      <c r="Q40" s="24">
        <f t="shared" si="6"/>
        <v>44999</v>
      </c>
      <c r="R40" s="24">
        <f t="shared" si="7"/>
        <v>45030</v>
      </c>
      <c r="S40" s="24">
        <f t="shared" si="8"/>
        <v>45060</v>
      </c>
      <c r="T40" s="24">
        <f t="shared" si="9"/>
        <v>45091</v>
      </c>
      <c r="U40" s="24">
        <f t="shared" si="10"/>
        <v>45121</v>
      </c>
      <c r="V40" s="24">
        <f t="shared" si="11"/>
        <v>45152</v>
      </c>
      <c r="W40" s="24">
        <f t="shared" si="12"/>
        <v>45183</v>
      </c>
      <c r="X40" s="24">
        <f t="shared" si="13"/>
        <v>45213</v>
      </c>
      <c r="Y40" s="24">
        <f t="shared" si="14"/>
        <v>45244</v>
      </c>
      <c r="Z40" s="24">
        <f t="shared" si="15"/>
        <v>45274</v>
      </c>
      <c r="AA40" s="24">
        <f t="shared" si="16"/>
        <v>45305</v>
      </c>
      <c r="AB40" s="24">
        <f t="shared" si="17"/>
        <v>45336</v>
      </c>
      <c r="AD40" s="30">
        <f t="shared" si="18"/>
        <v>81</v>
      </c>
      <c r="AE40" s="30">
        <f t="shared" si="19"/>
        <v>58</v>
      </c>
      <c r="AF40" s="30">
        <f t="shared" si="19"/>
        <v>35</v>
      </c>
      <c r="AG40" s="30">
        <f t="shared" si="19"/>
        <v>14</v>
      </c>
      <c r="AH40" s="30">
        <f t="shared" si="19"/>
        <v>-9</v>
      </c>
      <c r="AI40" s="30">
        <f t="shared" si="19"/>
        <v>-31</v>
      </c>
      <c r="AJ40" s="30">
        <f t="shared" si="19"/>
        <v>-52</v>
      </c>
      <c r="AK40" s="30">
        <f t="shared" si="19"/>
        <v>-75</v>
      </c>
      <c r="AL40" s="30">
        <f t="shared" si="19"/>
        <v>-96</v>
      </c>
      <c r="AM40" s="30">
        <f t="shared" si="19"/>
        <v>-118</v>
      </c>
      <c r="AN40" s="30">
        <f t="shared" si="19"/>
        <v>-141</v>
      </c>
      <c r="AO40" s="30">
        <f t="shared" si="19"/>
        <v>-162</v>
      </c>
      <c r="AP40" s="30">
        <f t="shared" si="19"/>
        <v>-162</v>
      </c>
    </row>
    <row r="41" spans="1:42" ht="13.5">
      <c r="A41" s="5">
        <v>15</v>
      </c>
      <c r="B41" s="21">
        <v>0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5">
        <v>15</v>
      </c>
      <c r="P41" s="24">
        <f t="shared" si="5"/>
        <v>44972</v>
      </c>
      <c r="Q41" s="24">
        <f t="shared" si="6"/>
        <v>45000</v>
      </c>
      <c r="R41" s="24">
        <f t="shared" si="7"/>
        <v>45031</v>
      </c>
      <c r="S41" s="24">
        <f t="shared" si="8"/>
        <v>45061</v>
      </c>
      <c r="T41" s="24">
        <f t="shared" si="9"/>
        <v>45092</v>
      </c>
      <c r="U41" s="24">
        <f t="shared" si="10"/>
        <v>45122</v>
      </c>
      <c r="V41" s="24">
        <f t="shared" si="11"/>
        <v>45153</v>
      </c>
      <c r="W41" s="24">
        <f t="shared" si="12"/>
        <v>45184</v>
      </c>
      <c r="X41" s="24">
        <f t="shared" si="13"/>
        <v>45214</v>
      </c>
      <c r="Y41" s="24">
        <f t="shared" si="14"/>
        <v>45245</v>
      </c>
      <c r="Z41" s="24">
        <f t="shared" si="15"/>
        <v>45275</v>
      </c>
      <c r="AA41" s="24">
        <f t="shared" si="16"/>
        <v>45306</v>
      </c>
      <c r="AB41" s="24">
        <f t="shared" si="17"/>
        <v>45337</v>
      </c>
      <c r="AD41" s="30">
        <f t="shared" si="18"/>
        <v>80</v>
      </c>
      <c r="AE41" s="30">
        <f t="shared" si="19"/>
        <v>57</v>
      </c>
      <c r="AF41" s="30">
        <f t="shared" si="19"/>
        <v>35</v>
      </c>
      <c r="AG41" s="30">
        <f t="shared" si="19"/>
        <v>13</v>
      </c>
      <c r="AH41" s="30">
        <f t="shared" si="19"/>
        <v>-10</v>
      </c>
      <c r="AI41" s="30">
        <f t="shared" si="19"/>
        <v>-31</v>
      </c>
      <c r="AJ41" s="30">
        <f t="shared" si="19"/>
        <v>-53</v>
      </c>
      <c r="AK41" s="30">
        <f t="shared" si="19"/>
        <v>-76</v>
      </c>
      <c r="AL41" s="30">
        <f t="shared" si="19"/>
        <v>-96</v>
      </c>
      <c r="AM41" s="30">
        <f t="shared" si="19"/>
        <v>-119</v>
      </c>
      <c r="AN41" s="30">
        <f t="shared" si="19"/>
        <v>-142</v>
      </c>
      <c r="AO41" s="30">
        <f t="shared" si="19"/>
        <v>-163</v>
      </c>
      <c r="AP41" s="30">
        <f t="shared" si="19"/>
        <v>-163</v>
      </c>
    </row>
    <row r="42" spans="1:42" ht="13.5">
      <c r="A42" s="5">
        <v>16</v>
      </c>
      <c r="B42" s="21">
        <v>0</v>
      </c>
      <c r="C42" s="21">
        <v>0</v>
      </c>
      <c r="D42" s="21">
        <v>0</v>
      </c>
      <c r="E42" s="21">
        <v>0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1">
        <v>0</v>
      </c>
      <c r="M42" s="21">
        <v>0</v>
      </c>
      <c r="N42" s="21">
        <v>0</v>
      </c>
      <c r="O42" s="5">
        <v>16</v>
      </c>
      <c r="P42" s="24">
        <f t="shared" si="5"/>
        <v>44973</v>
      </c>
      <c r="Q42" s="24">
        <f t="shared" si="6"/>
        <v>45001</v>
      </c>
      <c r="R42" s="24">
        <f t="shared" si="7"/>
        <v>45032</v>
      </c>
      <c r="S42" s="24">
        <f t="shared" si="8"/>
        <v>45062</v>
      </c>
      <c r="T42" s="24">
        <f t="shared" si="9"/>
        <v>45093</v>
      </c>
      <c r="U42" s="24">
        <f t="shared" si="10"/>
        <v>45123</v>
      </c>
      <c r="V42" s="24">
        <f t="shared" si="11"/>
        <v>45154</v>
      </c>
      <c r="W42" s="24">
        <f t="shared" si="12"/>
        <v>45185</v>
      </c>
      <c r="X42" s="24">
        <f t="shared" si="13"/>
        <v>45215</v>
      </c>
      <c r="Y42" s="24">
        <f t="shared" si="14"/>
        <v>45246</v>
      </c>
      <c r="Z42" s="24">
        <f t="shared" si="15"/>
        <v>45276</v>
      </c>
      <c r="AA42" s="24">
        <f t="shared" si="16"/>
        <v>45307</v>
      </c>
      <c r="AB42" s="24">
        <f t="shared" si="17"/>
        <v>45338</v>
      </c>
      <c r="AD42" s="30">
        <f t="shared" si="18"/>
        <v>79</v>
      </c>
      <c r="AE42" s="30">
        <f t="shared" si="19"/>
        <v>56</v>
      </c>
      <c r="AF42" s="30">
        <f t="shared" si="19"/>
        <v>35</v>
      </c>
      <c r="AG42" s="30">
        <f t="shared" si="19"/>
        <v>12</v>
      </c>
      <c r="AH42" s="30">
        <f t="shared" si="19"/>
        <v>-11</v>
      </c>
      <c r="AI42" s="30">
        <f t="shared" si="19"/>
        <v>-31</v>
      </c>
      <c r="AJ42" s="30">
        <f t="shared" si="19"/>
        <v>-54</v>
      </c>
      <c r="AK42" s="30">
        <f t="shared" si="19"/>
        <v>-76</v>
      </c>
      <c r="AL42" s="30">
        <f t="shared" si="19"/>
        <v>-97</v>
      </c>
      <c r="AM42" s="30">
        <f t="shared" si="19"/>
        <v>-120</v>
      </c>
      <c r="AN42" s="30">
        <f t="shared" si="19"/>
        <v>-142</v>
      </c>
      <c r="AO42" s="30">
        <f t="shared" si="19"/>
        <v>-164</v>
      </c>
      <c r="AP42" s="30">
        <f t="shared" si="19"/>
        <v>-164</v>
      </c>
    </row>
    <row r="43" spans="1:42" ht="13.5">
      <c r="A43" s="5">
        <v>17</v>
      </c>
      <c r="B43" s="21">
        <v>0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 s="21">
        <v>0</v>
      </c>
      <c r="N43" s="21">
        <v>0</v>
      </c>
      <c r="O43" s="5">
        <v>17</v>
      </c>
      <c r="P43" s="24">
        <f t="shared" si="5"/>
        <v>44974</v>
      </c>
      <c r="Q43" s="24">
        <f t="shared" si="6"/>
        <v>45002</v>
      </c>
      <c r="R43" s="24">
        <f t="shared" si="7"/>
        <v>45033</v>
      </c>
      <c r="S43" s="24">
        <f t="shared" si="8"/>
        <v>45063</v>
      </c>
      <c r="T43" s="24">
        <f t="shared" si="9"/>
        <v>45094</v>
      </c>
      <c r="U43" s="24">
        <f t="shared" si="10"/>
        <v>45124</v>
      </c>
      <c r="V43" s="24">
        <f t="shared" si="11"/>
        <v>45155</v>
      </c>
      <c r="W43" s="24">
        <f t="shared" si="12"/>
        <v>45186</v>
      </c>
      <c r="X43" s="24">
        <f t="shared" si="13"/>
        <v>45216</v>
      </c>
      <c r="Y43" s="24">
        <f t="shared" si="14"/>
        <v>45247</v>
      </c>
      <c r="Z43" s="24">
        <f t="shared" si="15"/>
        <v>45277</v>
      </c>
      <c r="AA43" s="24">
        <f t="shared" si="16"/>
        <v>45308</v>
      </c>
      <c r="AB43" s="24">
        <f t="shared" si="17"/>
        <v>45339</v>
      </c>
      <c r="AD43" s="30">
        <f aca="true" t="shared" si="20" ref="AD43:AD57">AD42+IF(P43="FC",0,IF(WEEKDAY(P43,2)&gt;5,0,IF(_xlfn.IFERROR(FIND(LOWER(MID(B43,1,1)),"abcdefghijklmnopqrstuvwxyz"),0)&gt;0,0,-1)))</f>
        <v>78</v>
      </c>
      <c r="AE43" s="30">
        <f aca="true" t="shared" si="21" ref="AE43:AP57">AE42+IF(Q43="FC",0,IF(WEEKDAY(Q43,2)&gt;5,0,IF(_xlfn.IFERROR(FIND(LOWER(MID(C43,1,1)),"abcdefghijklmnopqrstuvwxyz"),0)&gt;0,0,-1)))</f>
        <v>55</v>
      </c>
      <c r="AF43" s="30">
        <f t="shared" si="21"/>
        <v>34</v>
      </c>
      <c r="AG43" s="30">
        <f t="shared" si="21"/>
        <v>11</v>
      </c>
      <c r="AH43" s="30">
        <f t="shared" si="21"/>
        <v>-11</v>
      </c>
      <c r="AI43" s="30">
        <f t="shared" si="21"/>
        <v>-32</v>
      </c>
      <c r="AJ43" s="30">
        <f t="shared" si="21"/>
        <v>-55</v>
      </c>
      <c r="AK43" s="30">
        <f t="shared" si="21"/>
        <v>-76</v>
      </c>
      <c r="AL43" s="30">
        <f t="shared" si="21"/>
        <v>-98</v>
      </c>
      <c r="AM43" s="30">
        <f t="shared" si="21"/>
        <v>-121</v>
      </c>
      <c r="AN43" s="30">
        <f t="shared" si="21"/>
        <v>-142</v>
      </c>
      <c r="AO43" s="30">
        <f t="shared" si="21"/>
        <v>-165</v>
      </c>
      <c r="AP43" s="30">
        <f t="shared" si="21"/>
        <v>-164</v>
      </c>
    </row>
    <row r="44" spans="1:42" ht="13.5">
      <c r="A44" s="5">
        <v>18</v>
      </c>
      <c r="B44" s="21">
        <v>0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 s="21">
        <v>0</v>
      </c>
      <c r="N44" s="21">
        <v>0</v>
      </c>
      <c r="O44" s="5">
        <v>18</v>
      </c>
      <c r="P44" s="24">
        <f t="shared" si="5"/>
        <v>44975</v>
      </c>
      <c r="Q44" s="24">
        <f t="shared" si="6"/>
        <v>45003</v>
      </c>
      <c r="R44" s="24">
        <f t="shared" si="7"/>
        <v>45034</v>
      </c>
      <c r="S44" s="24">
        <f t="shared" si="8"/>
        <v>45064</v>
      </c>
      <c r="T44" s="24">
        <f t="shared" si="9"/>
        <v>45095</v>
      </c>
      <c r="U44" s="24">
        <f t="shared" si="10"/>
        <v>45125</v>
      </c>
      <c r="V44" s="24">
        <f t="shared" si="11"/>
        <v>45156</v>
      </c>
      <c r="W44" s="24">
        <f t="shared" si="12"/>
        <v>45187</v>
      </c>
      <c r="X44" s="24">
        <f t="shared" si="13"/>
        <v>45217</v>
      </c>
      <c r="Y44" s="24">
        <f t="shared" si="14"/>
        <v>45248</v>
      </c>
      <c r="Z44" s="24">
        <f t="shared" si="15"/>
        <v>45278</v>
      </c>
      <c r="AA44" s="24">
        <f t="shared" si="16"/>
        <v>45309</v>
      </c>
      <c r="AB44" s="24">
        <f t="shared" si="17"/>
        <v>45340</v>
      </c>
      <c r="AC44" s="32"/>
      <c r="AD44" s="30">
        <f t="shared" si="20"/>
        <v>78</v>
      </c>
      <c r="AE44" s="30">
        <f t="shared" si="21"/>
        <v>55</v>
      </c>
      <c r="AF44" s="30">
        <f t="shared" si="21"/>
        <v>33</v>
      </c>
      <c r="AG44" s="30">
        <f t="shared" si="21"/>
        <v>10</v>
      </c>
      <c r="AH44" s="30">
        <f t="shared" si="21"/>
        <v>-11</v>
      </c>
      <c r="AI44" s="30">
        <f t="shared" si="21"/>
        <v>-33</v>
      </c>
      <c r="AJ44" s="30">
        <f t="shared" si="21"/>
        <v>-56</v>
      </c>
      <c r="AK44" s="30">
        <f t="shared" si="21"/>
        <v>-77</v>
      </c>
      <c r="AL44" s="30">
        <f t="shared" si="21"/>
        <v>-99</v>
      </c>
      <c r="AM44" s="30">
        <f t="shared" si="21"/>
        <v>-121</v>
      </c>
      <c r="AN44" s="30">
        <f t="shared" si="21"/>
        <v>-143</v>
      </c>
      <c r="AO44" s="30">
        <f t="shared" si="21"/>
        <v>-166</v>
      </c>
      <c r="AP44" s="30">
        <f t="shared" si="21"/>
        <v>-164</v>
      </c>
    </row>
    <row r="45" spans="1:42" ht="13.5">
      <c r="A45" s="5">
        <v>19</v>
      </c>
      <c r="B45" s="21">
        <v>0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 s="21">
        <v>0</v>
      </c>
      <c r="N45" s="21">
        <v>0</v>
      </c>
      <c r="O45" s="5">
        <v>19</v>
      </c>
      <c r="P45" s="24">
        <f t="shared" si="5"/>
        <v>44976</v>
      </c>
      <c r="Q45" s="24">
        <f t="shared" si="6"/>
        <v>45004</v>
      </c>
      <c r="R45" s="24">
        <f t="shared" si="7"/>
        <v>45035</v>
      </c>
      <c r="S45" s="24">
        <f t="shared" si="8"/>
        <v>45065</v>
      </c>
      <c r="T45" s="24">
        <f t="shared" si="9"/>
        <v>45096</v>
      </c>
      <c r="U45" s="24">
        <f t="shared" si="10"/>
        <v>45126</v>
      </c>
      <c r="V45" s="24">
        <f t="shared" si="11"/>
        <v>45157</v>
      </c>
      <c r="W45" s="24">
        <f t="shared" si="12"/>
        <v>45188</v>
      </c>
      <c r="X45" s="24">
        <f t="shared" si="13"/>
        <v>45218</v>
      </c>
      <c r="Y45" s="24">
        <f t="shared" si="14"/>
        <v>45249</v>
      </c>
      <c r="Z45" s="24">
        <f t="shared" si="15"/>
        <v>45279</v>
      </c>
      <c r="AA45" s="24">
        <f t="shared" si="16"/>
        <v>45310</v>
      </c>
      <c r="AB45" s="24">
        <f t="shared" si="17"/>
        <v>45341</v>
      </c>
      <c r="AD45" s="30">
        <f t="shared" si="20"/>
        <v>78</v>
      </c>
      <c r="AE45" s="30">
        <f t="shared" si="21"/>
        <v>55</v>
      </c>
      <c r="AF45" s="30">
        <f t="shared" si="21"/>
        <v>32</v>
      </c>
      <c r="AG45" s="30">
        <f t="shared" si="21"/>
        <v>9</v>
      </c>
      <c r="AH45" s="30">
        <f t="shared" si="21"/>
        <v>-12</v>
      </c>
      <c r="AI45" s="30">
        <f t="shared" si="21"/>
        <v>-34</v>
      </c>
      <c r="AJ45" s="30">
        <f t="shared" si="21"/>
        <v>-56</v>
      </c>
      <c r="AK45" s="30">
        <f t="shared" si="21"/>
        <v>-78</v>
      </c>
      <c r="AL45" s="30">
        <f t="shared" si="21"/>
        <v>-100</v>
      </c>
      <c r="AM45" s="30">
        <f t="shared" si="21"/>
        <v>-121</v>
      </c>
      <c r="AN45" s="30">
        <f t="shared" si="21"/>
        <v>-144</v>
      </c>
      <c r="AO45" s="30">
        <f t="shared" si="21"/>
        <v>-167</v>
      </c>
      <c r="AP45" s="30">
        <f t="shared" si="21"/>
        <v>-165</v>
      </c>
    </row>
    <row r="46" spans="1:42" ht="13.5">
      <c r="A46" s="5">
        <v>20</v>
      </c>
      <c r="B46" s="21">
        <v>0</v>
      </c>
      <c r="C46" s="21">
        <v>0</v>
      </c>
      <c r="D46" s="21">
        <v>0</v>
      </c>
      <c r="E46" s="21">
        <v>0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21">
        <v>0</v>
      </c>
      <c r="M46" s="21">
        <v>0</v>
      </c>
      <c r="N46" s="21">
        <v>0</v>
      </c>
      <c r="O46" s="5">
        <v>20</v>
      </c>
      <c r="P46" s="24">
        <f t="shared" si="5"/>
        <v>44977</v>
      </c>
      <c r="Q46" s="24">
        <f t="shared" si="6"/>
        <v>45005</v>
      </c>
      <c r="R46" s="24">
        <f t="shared" si="7"/>
        <v>45036</v>
      </c>
      <c r="S46" s="24">
        <f t="shared" si="8"/>
        <v>45066</v>
      </c>
      <c r="T46" s="24">
        <f t="shared" si="9"/>
        <v>45097</v>
      </c>
      <c r="U46" s="24">
        <f t="shared" si="10"/>
        <v>45127</v>
      </c>
      <c r="V46" s="24">
        <f t="shared" si="11"/>
        <v>45158</v>
      </c>
      <c r="W46" s="24">
        <f t="shared" si="12"/>
        <v>45189</v>
      </c>
      <c r="X46" s="24">
        <f t="shared" si="13"/>
        <v>45219</v>
      </c>
      <c r="Y46" s="24">
        <f t="shared" si="14"/>
        <v>45250</v>
      </c>
      <c r="Z46" s="24">
        <f t="shared" si="15"/>
        <v>45280</v>
      </c>
      <c r="AA46" s="24">
        <f t="shared" si="16"/>
        <v>45311</v>
      </c>
      <c r="AB46" s="24">
        <f t="shared" si="17"/>
        <v>45342</v>
      </c>
      <c r="AD46" s="30">
        <f t="shared" si="20"/>
        <v>77</v>
      </c>
      <c r="AE46" s="30">
        <f t="shared" si="21"/>
        <v>54</v>
      </c>
      <c r="AF46" s="30">
        <f t="shared" si="21"/>
        <v>31</v>
      </c>
      <c r="AG46" s="30">
        <f t="shared" si="21"/>
        <v>9</v>
      </c>
      <c r="AH46" s="30">
        <f t="shared" si="21"/>
        <v>-13</v>
      </c>
      <c r="AI46" s="30">
        <f t="shared" si="21"/>
        <v>-35</v>
      </c>
      <c r="AJ46" s="30">
        <f t="shared" si="21"/>
        <v>-56</v>
      </c>
      <c r="AK46" s="30">
        <f t="shared" si="21"/>
        <v>-79</v>
      </c>
      <c r="AL46" s="30">
        <f t="shared" si="21"/>
        <v>-101</v>
      </c>
      <c r="AM46" s="30">
        <f t="shared" si="21"/>
        <v>-122</v>
      </c>
      <c r="AN46" s="30">
        <f t="shared" si="21"/>
        <v>-145</v>
      </c>
      <c r="AO46" s="30">
        <f t="shared" si="21"/>
        <v>-167</v>
      </c>
      <c r="AP46" s="30">
        <f t="shared" si="21"/>
        <v>-166</v>
      </c>
    </row>
    <row r="47" spans="1:42" ht="13.5">
      <c r="A47" s="5">
        <v>21</v>
      </c>
      <c r="B47" s="21">
        <v>0</v>
      </c>
      <c r="C47" s="21">
        <v>0</v>
      </c>
      <c r="D47" s="21">
        <v>0</v>
      </c>
      <c r="E47" s="21">
        <v>0</v>
      </c>
      <c r="F47" s="21">
        <v>0</v>
      </c>
      <c r="G47" s="21">
        <v>0</v>
      </c>
      <c r="H47" s="21">
        <v>0</v>
      </c>
      <c r="I47" s="21">
        <v>0</v>
      </c>
      <c r="J47" s="21">
        <v>0</v>
      </c>
      <c r="K47" s="21">
        <v>0</v>
      </c>
      <c r="L47" s="21">
        <v>0</v>
      </c>
      <c r="M47" s="21">
        <v>0</v>
      </c>
      <c r="N47" s="21">
        <v>0</v>
      </c>
      <c r="O47" s="5">
        <v>21</v>
      </c>
      <c r="P47" s="24">
        <f t="shared" si="5"/>
        <v>44978</v>
      </c>
      <c r="Q47" s="24">
        <f t="shared" si="6"/>
        <v>45006</v>
      </c>
      <c r="R47" s="24">
        <f t="shared" si="7"/>
        <v>45037</v>
      </c>
      <c r="S47" s="24">
        <f t="shared" si="8"/>
        <v>45067</v>
      </c>
      <c r="T47" s="24">
        <f t="shared" si="9"/>
        <v>45098</v>
      </c>
      <c r="U47" s="24">
        <f t="shared" si="10"/>
        <v>45128</v>
      </c>
      <c r="V47" s="24">
        <f t="shared" si="11"/>
        <v>45159</v>
      </c>
      <c r="W47" s="24">
        <f t="shared" si="12"/>
        <v>45190</v>
      </c>
      <c r="X47" s="24">
        <f t="shared" si="13"/>
        <v>45220</v>
      </c>
      <c r="Y47" s="24">
        <f t="shared" si="14"/>
        <v>45251</v>
      </c>
      <c r="Z47" s="24">
        <f t="shared" si="15"/>
        <v>45281</v>
      </c>
      <c r="AA47" s="24">
        <f t="shared" si="16"/>
        <v>45312</v>
      </c>
      <c r="AB47" s="24">
        <f t="shared" si="17"/>
        <v>45343</v>
      </c>
      <c r="AD47" s="30">
        <f t="shared" si="20"/>
        <v>76</v>
      </c>
      <c r="AE47" s="30">
        <f t="shared" si="21"/>
        <v>53</v>
      </c>
      <c r="AF47" s="30">
        <f t="shared" si="21"/>
        <v>30</v>
      </c>
      <c r="AG47" s="30">
        <f t="shared" si="21"/>
        <v>9</v>
      </c>
      <c r="AH47" s="30">
        <f t="shared" si="21"/>
        <v>-14</v>
      </c>
      <c r="AI47" s="30">
        <f t="shared" si="21"/>
        <v>-36</v>
      </c>
      <c r="AJ47" s="30">
        <f t="shared" si="21"/>
        <v>-57</v>
      </c>
      <c r="AK47" s="30">
        <f t="shared" si="21"/>
        <v>-80</v>
      </c>
      <c r="AL47" s="30">
        <f t="shared" si="21"/>
        <v>-101</v>
      </c>
      <c r="AM47" s="30">
        <f t="shared" si="21"/>
        <v>-123</v>
      </c>
      <c r="AN47" s="30">
        <f t="shared" si="21"/>
        <v>-146</v>
      </c>
      <c r="AO47" s="30">
        <f t="shared" si="21"/>
        <v>-167</v>
      </c>
      <c r="AP47" s="30">
        <f t="shared" si="21"/>
        <v>-167</v>
      </c>
    </row>
    <row r="48" spans="1:42" ht="13.5">
      <c r="A48" s="5">
        <v>22</v>
      </c>
      <c r="B48" s="21">
        <v>0</v>
      </c>
      <c r="C48" s="21">
        <v>0</v>
      </c>
      <c r="D48" s="21">
        <v>0</v>
      </c>
      <c r="E48" s="21">
        <v>0</v>
      </c>
      <c r="F48" s="21">
        <v>0</v>
      </c>
      <c r="G48" s="21">
        <v>0</v>
      </c>
      <c r="H48" s="21">
        <v>0</v>
      </c>
      <c r="I48" s="21">
        <v>0</v>
      </c>
      <c r="J48" s="21">
        <v>0</v>
      </c>
      <c r="K48" s="21">
        <v>0</v>
      </c>
      <c r="L48" s="21">
        <v>0</v>
      </c>
      <c r="M48" s="21">
        <v>0</v>
      </c>
      <c r="N48" s="21">
        <v>0</v>
      </c>
      <c r="O48" s="5">
        <v>22</v>
      </c>
      <c r="P48" s="24">
        <f t="shared" si="5"/>
        <v>44979</v>
      </c>
      <c r="Q48" s="24">
        <f t="shared" si="6"/>
        <v>45007</v>
      </c>
      <c r="R48" s="24">
        <f t="shared" si="7"/>
        <v>45038</v>
      </c>
      <c r="S48" s="24">
        <f t="shared" si="8"/>
        <v>45068</v>
      </c>
      <c r="T48" s="24">
        <f t="shared" si="9"/>
        <v>45099</v>
      </c>
      <c r="U48" s="24">
        <f t="shared" si="10"/>
        <v>45129</v>
      </c>
      <c r="V48" s="24">
        <f t="shared" si="11"/>
        <v>45160</v>
      </c>
      <c r="W48" s="24">
        <f t="shared" si="12"/>
        <v>45191</v>
      </c>
      <c r="X48" s="24">
        <f t="shared" si="13"/>
        <v>45221</v>
      </c>
      <c r="Y48" s="24">
        <f t="shared" si="14"/>
        <v>45252</v>
      </c>
      <c r="Z48" s="24">
        <f t="shared" si="15"/>
        <v>45282</v>
      </c>
      <c r="AA48" s="24">
        <f t="shared" si="16"/>
        <v>45313</v>
      </c>
      <c r="AB48" s="24" t="str">
        <f t="shared" si="17"/>
        <v>FC</v>
      </c>
      <c r="AD48" s="30">
        <f t="shared" si="20"/>
        <v>75</v>
      </c>
      <c r="AE48" s="30">
        <f t="shared" si="21"/>
        <v>52</v>
      </c>
      <c r="AF48" s="30">
        <f t="shared" si="21"/>
        <v>30</v>
      </c>
      <c r="AG48" s="30">
        <f t="shared" si="21"/>
        <v>8</v>
      </c>
      <c r="AH48" s="30">
        <f t="shared" si="21"/>
        <v>-15</v>
      </c>
      <c r="AI48" s="30">
        <f t="shared" si="21"/>
        <v>-36</v>
      </c>
      <c r="AJ48" s="30">
        <f t="shared" si="21"/>
        <v>-58</v>
      </c>
      <c r="AK48" s="30">
        <f t="shared" si="21"/>
        <v>-81</v>
      </c>
      <c r="AL48" s="30">
        <f t="shared" si="21"/>
        <v>-101</v>
      </c>
      <c r="AM48" s="30">
        <f t="shared" si="21"/>
        <v>-124</v>
      </c>
      <c r="AN48" s="30">
        <f t="shared" si="21"/>
        <v>-147</v>
      </c>
      <c r="AO48" s="30">
        <f t="shared" si="21"/>
        <v>-168</v>
      </c>
      <c r="AP48" s="30">
        <f t="shared" si="21"/>
        <v>-167</v>
      </c>
    </row>
    <row r="49" spans="1:42" ht="13.5">
      <c r="A49" s="5">
        <v>23</v>
      </c>
      <c r="B49" s="21">
        <v>0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 s="21">
        <v>0</v>
      </c>
      <c r="N49" s="21">
        <v>0</v>
      </c>
      <c r="O49" s="5">
        <v>23</v>
      </c>
      <c r="P49" s="24">
        <f t="shared" si="5"/>
        <v>44980</v>
      </c>
      <c r="Q49" s="24">
        <f t="shared" si="6"/>
        <v>45008</v>
      </c>
      <c r="R49" s="24">
        <f t="shared" si="7"/>
        <v>45039</v>
      </c>
      <c r="S49" s="24">
        <f t="shared" si="8"/>
        <v>45069</v>
      </c>
      <c r="T49" s="24">
        <f t="shared" si="9"/>
        <v>45100</v>
      </c>
      <c r="U49" s="24">
        <f t="shared" si="10"/>
        <v>45130</v>
      </c>
      <c r="V49" s="24">
        <f t="shared" si="11"/>
        <v>45161</v>
      </c>
      <c r="W49" s="24">
        <f t="shared" si="12"/>
        <v>45192</v>
      </c>
      <c r="X49" s="24">
        <f t="shared" si="13"/>
        <v>45222</v>
      </c>
      <c r="Y49" s="24">
        <f t="shared" si="14"/>
        <v>45253</v>
      </c>
      <c r="Z49" s="24">
        <f t="shared" si="15"/>
        <v>45283</v>
      </c>
      <c r="AA49" s="24">
        <f t="shared" si="16"/>
        <v>45314</v>
      </c>
      <c r="AB49" s="24" t="str">
        <f t="shared" si="17"/>
        <v>FC</v>
      </c>
      <c r="AD49" s="30">
        <f t="shared" si="20"/>
        <v>74</v>
      </c>
      <c r="AE49" s="30">
        <f t="shared" si="21"/>
        <v>51</v>
      </c>
      <c r="AF49" s="30">
        <f t="shared" si="21"/>
        <v>30</v>
      </c>
      <c r="AG49" s="30">
        <f t="shared" si="21"/>
        <v>7</v>
      </c>
      <c r="AH49" s="30">
        <f t="shared" si="21"/>
        <v>-16</v>
      </c>
      <c r="AI49" s="30">
        <f t="shared" si="21"/>
        <v>-36</v>
      </c>
      <c r="AJ49" s="30">
        <f t="shared" si="21"/>
        <v>-59</v>
      </c>
      <c r="AK49" s="30">
        <f t="shared" si="21"/>
        <v>-81</v>
      </c>
      <c r="AL49" s="30">
        <f t="shared" si="21"/>
        <v>-102</v>
      </c>
      <c r="AM49" s="30">
        <f t="shared" si="21"/>
        <v>-125</v>
      </c>
      <c r="AN49" s="30">
        <f t="shared" si="21"/>
        <v>-147</v>
      </c>
      <c r="AO49" s="30">
        <f t="shared" si="21"/>
        <v>-169</v>
      </c>
      <c r="AP49" s="30">
        <f t="shared" si="21"/>
        <v>-167</v>
      </c>
    </row>
    <row r="50" spans="1:42" ht="13.5">
      <c r="A50" s="5">
        <v>24</v>
      </c>
      <c r="B50" s="21">
        <v>0</v>
      </c>
      <c r="C50" s="21">
        <v>0</v>
      </c>
      <c r="D50" s="21">
        <v>0</v>
      </c>
      <c r="E50" s="21">
        <v>0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0</v>
      </c>
      <c r="M50" s="21">
        <v>0</v>
      </c>
      <c r="N50" s="21">
        <v>0</v>
      </c>
      <c r="O50" s="5">
        <v>24</v>
      </c>
      <c r="P50" s="24">
        <f t="shared" si="5"/>
        <v>44981</v>
      </c>
      <c r="Q50" s="24">
        <f t="shared" si="6"/>
        <v>45009</v>
      </c>
      <c r="R50" s="24">
        <f t="shared" si="7"/>
        <v>45040</v>
      </c>
      <c r="S50" s="24">
        <f t="shared" si="8"/>
        <v>45070</v>
      </c>
      <c r="T50" s="24">
        <f t="shared" si="9"/>
        <v>45101</v>
      </c>
      <c r="U50" s="24">
        <f t="shared" si="10"/>
        <v>45131</v>
      </c>
      <c r="V50" s="24">
        <f t="shared" si="11"/>
        <v>45162</v>
      </c>
      <c r="W50" s="24">
        <f t="shared" si="12"/>
        <v>45193</v>
      </c>
      <c r="X50" s="24">
        <f t="shared" si="13"/>
        <v>45223</v>
      </c>
      <c r="Y50" s="24">
        <f t="shared" si="14"/>
        <v>45254</v>
      </c>
      <c r="Z50" s="24">
        <f t="shared" si="15"/>
        <v>45284</v>
      </c>
      <c r="AA50" s="24">
        <f t="shared" si="16"/>
        <v>45315</v>
      </c>
      <c r="AB50" s="24" t="str">
        <f t="shared" si="17"/>
        <v>FC</v>
      </c>
      <c r="AD50" s="30">
        <f t="shared" si="20"/>
        <v>73</v>
      </c>
      <c r="AE50" s="30">
        <f t="shared" si="21"/>
        <v>50</v>
      </c>
      <c r="AF50" s="30">
        <f t="shared" si="21"/>
        <v>29</v>
      </c>
      <c r="AG50" s="30">
        <f t="shared" si="21"/>
        <v>6</v>
      </c>
      <c r="AH50" s="30">
        <f t="shared" si="21"/>
        <v>-16</v>
      </c>
      <c r="AI50" s="30">
        <f t="shared" si="21"/>
        <v>-37</v>
      </c>
      <c r="AJ50" s="30">
        <f t="shared" si="21"/>
        <v>-60</v>
      </c>
      <c r="AK50" s="30">
        <f t="shared" si="21"/>
        <v>-81</v>
      </c>
      <c r="AL50" s="30">
        <f t="shared" si="21"/>
        <v>-103</v>
      </c>
      <c r="AM50" s="30">
        <f t="shared" si="21"/>
        <v>-126</v>
      </c>
      <c r="AN50" s="30">
        <f t="shared" si="21"/>
        <v>-147</v>
      </c>
      <c r="AO50" s="30">
        <f t="shared" si="21"/>
        <v>-170</v>
      </c>
      <c r="AP50" s="30">
        <f t="shared" si="21"/>
        <v>-167</v>
      </c>
    </row>
    <row r="51" spans="1:42" ht="13.5">
      <c r="A51" s="5">
        <v>25</v>
      </c>
      <c r="B51" s="21">
        <v>0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 s="21">
        <v>0</v>
      </c>
      <c r="N51" s="21">
        <v>0</v>
      </c>
      <c r="O51" s="5">
        <v>25</v>
      </c>
      <c r="P51" s="24">
        <f t="shared" si="5"/>
        <v>44982</v>
      </c>
      <c r="Q51" s="24">
        <f t="shared" si="6"/>
        <v>45010</v>
      </c>
      <c r="R51" s="24">
        <f t="shared" si="7"/>
        <v>45041</v>
      </c>
      <c r="S51" s="24">
        <f t="shared" si="8"/>
        <v>45071</v>
      </c>
      <c r="T51" s="24">
        <f t="shared" si="9"/>
        <v>45102</v>
      </c>
      <c r="U51" s="24">
        <f t="shared" si="10"/>
        <v>45132</v>
      </c>
      <c r="V51" s="24">
        <f t="shared" si="11"/>
        <v>45163</v>
      </c>
      <c r="W51" s="24">
        <f t="shared" si="12"/>
        <v>45194</v>
      </c>
      <c r="X51" s="24">
        <f t="shared" si="13"/>
        <v>45224</v>
      </c>
      <c r="Y51" s="24">
        <f t="shared" si="14"/>
        <v>45255</v>
      </c>
      <c r="Z51" s="24">
        <f t="shared" si="15"/>
        <v>45285</v>
      </c>
      <c r="AA51" s="24">
        <f t="shared" si="16"/>
        <v>45316</v>
      </c>
      <c r="AB51" s="24" t="str">
        <f t="shared" si="17"/>
        <v>FC</v>
      </c>
      <c r="AD51" s="30">
        <f t="shared" si="20"/>
        <v>73</v>
      </c>
      <c r="AE51" s="30">
        <f t="shared" si="21"/>
        <v>50</v>
      </c>
      <c r="AF51" s="30">
        <f t="shared" si="21"/>
        <v>28</v>
      </c>
      <c r="AG51" s="30">
        <f t="shared" si="21"/>
        <v>5</v>
      </c>
      <c r="AH51" s="30">
        <f t="shared" si="21"/>
        <v>-16</v>
      </c>
      <c r="AI51" s="30">
        <f t="shared" si="21"/>
        <v>-38</v>
      </c>
      <c r="AJ51" s="30">
        <f t="shared" si="21"/>
        <v>-61</v>
      </c>
      <c r="AK51" s="30">
        <f t="shared" si="21"/>
        <v>-82</v>
      </c>
      <c r="AL51" s="30">
        <f t="shared" si="21"/>
        <v>-104</v>
      </c>
      <c r="AM51" s="30">
        <f t="shared" si="21"/>
        <v>-126</v>
      </c>
      <c r="AN51" s="30">
        <f t="shared" si="21"/>
        <v>-148</v>
      </c>
      <c r="AO51" s="30">
        <f t="shared" si="21"/>
        <v>-171</v>
      </c>
      <c r="AP51" s="30">
        <f t="shared" si="21"/>
        <v>-167</v>
      </c>
    </row>
    <row r="52" spans="1:42" ht="13.5">
      <c r="A52" s="5">
        <v>26</v>
      </c>
      <c r="B52" s="21">
        <v>0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 s="21">
        <v>0</v>
      </c>
      <c r="N52" s="21">
        <v>0</v>
      </c>
      <c r="O52" s="5">
        <v>26</v>
      </c>
      <c r="P52" s="24">
        <f t="shared" si="5"/>
        <v>44983</v>
      </c>
      <c r="Q52" s="24">
        <f t="shared" si="6"/>
        <v>45011</v>
      </c>
      <c r="R52" s="24">
        <f t="shared" si="7"/>
        <v>45042</v>
      </c>
      <c r="S52" s="24">
        <f t="shared" si="8"/>
        <v>45072</v>
      </c>
      <c r="T52" s="24">
        <f t="shared" si="9"/>
        <v>45103</v>
      </c>
      <c r="U52" s="24">
        <f t="shared" si="10"/>
        <v>45133</v>
      </c>
      <c r="V52" s="24">
        <f t="shared" si="11"/>
        <v>45164</v>
      </c>
      <c r="W52" s="24">
        <f t="shared" si="12"/>
        <v>45195</v>
      </c>
      <c r="X52" s="24">
        <f t="shared" si="13"/>
        <v>45225</v>
      </c>
      <c r="Y52" s="24">
        <f t="shared" si="14"/>
        <v>45256</v>
      </c>
      <c r="Z52" s="24">
        <f t="shared" si="15"/>
        <v>45286</v>
      </c>
      <c r="AA52" s="24">
        <f t="shared" si="16"/>
        <v>45317</v>
      </c>
      <c r="AB52" s="24" t="str">
        <f t="shared" si="17"/>
        <v>FC</v>
      </c>
      <c r="AD52" s="30">
        <f t="shared" si="20"/>
        <v>73</v>
      </c>
      <c r="AE52" s="30">
        <f t="shared" si="21"/>
        <v>50</v>
      </c>
      <c r="AF52" s="30">
        <f t="shared" si="21"/>
        <v>27</v>
      </c>
      <c r="AG52" s="30">
        <f t="shared" si="21"/>
        <v>4</v>
      </c>
      <c r="AH52" s="30">
        <f t="shared" si="21"/>
        <v>-17</v>
      </c>
      <c r="AI52" s="30">
        <f t="shared" si="21"/>
        <v>-39</v>
      </c>
      <c r="AJ52" s="30">
        <f t="shared" si="21"/>
        <v>-61</v>
      </c>
      <c r="AK52" s="30">
        <f t="shared" si="21"/>
        <v>-83</v>
      </c>
      <c r="AL52" s="30">
        <f t="shared" si="21"/>
        <v>-105</v>
      </c>
      <c r="AM52" s="30">
        <f t="shared" si="21"/>
        <v>-126</v>
      </c>
      <c r="AN52" s="30">
        <f t="shared" si="21"/>
        <v>-149</v>
      </c>
      <c r="AO52" s="30">
        <f t="shared" si="21"/>
        <v>-172</v>
      </c>
      <c r="AP52" s="30">
        <f t="shared" si="21"/>
        <v>-167</v>
      </c>
    </row>
    <row r="53" spans="1:42" ht="13.5">
      <c r="A53" s="5">
        <v>27</v>
      </c>
      <c r="B53" s="21">
        <v>0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 s="21">
        <v>0</v>
      </c>
      <c r="N53" s="21">
        <v>0</v>
      </c>
      <c r="O53" s="5">
        <v>27</v>
      </c>
      <c r="P53" s="24">
        <f t="shared" si="5"/>
        <v>44984</v>
      </c>
      <c r="Q53" s="24">
        <f t="shared" si="6"/>
        <v>45012</v>
      </c>
      <c r="R53" s="24">
        <f t="shared" si="7"/>
        <v>45043</v>
      </c>
      <c r="S53" s="24">
        <f t="shared" si="8"/>
        <v>45073</v>
      </c>
      <c r="T53" s="24">
        <f t="shared" si="9"/>
        <v>45104</v>
      </c>
      <c r="U53" s="24">
        <f t="shared" si="10"/>
        <v>45134</v>
      </c>
      <c r="V53" s="24">
        <f t="shared" si="11"/>
        <v>45165</v>
      </c>
      <c r="W53" s="24">
        <f t="shared" si="12"/>
        <v>45196</v>
      </c>
      <c r="X53" s="24">
        <f t="shared" si="13"/>
        <v>45226</v>
      </c>
      <c r="Y53" s="24">
        <f t="shared" si="14"/>
        <v>45257</v>
      </c>
      <c r="Z53" s="24">
        <f t="shared" si="15"/>
        <v>45287</v>
      </c>
      <c r="AA53" s="24">
        <f t="shared" si="16"/>
        <v>45318</v>
      </c>
      <c r="AB53" s="24" t="str">
        <f t="shared" si="17"/>
        <v>FC</v>
      </c>
      <c r="AD53" s="30">
        <f t="shared" si="20"/>
        <v>72</v>
      </c>
      <c r="AE53" s="30">
        <f t="shared" si="21"/>
        <v>49</v>
      </c>
      <c r="AF53" s="30">
        <f t="shared" si="21"/>
        <v>26</v>
      </c>
      <c r="AG53" s="30">
        <f t="shared" si="21"/>
        <v>4</v>
      </c>
      <c r="AH53" s="30">
        <f t="shared" si="21"/>
        <v>-18</v>
      </c>
      <c r="AI53" s="30">
        <f t="shared" si="21"/>
        <v>-40</v>
      </c>
      <c r="AJ53" s="30">
        <f t="shared" si="21"/>
        <v>-61</v>
      </c>
      <c r="AK53" s="30">
        <f t="shared" si="21"/>
        <v>-84</v>
      </c>
      <c r="AL53" s="30">
        <f t="shared" si="21"/>
        <v>-106</v>
      </c>
      <c r="AM53" s="30">
        <f t="shared" si="21"/>
        <v>-127</v>
      </c>
      <c r="AN53" s="30">
        <f t="shared" si="21"/>
        <v>-150</v>
      </c>
      <c r="AO53" s="30">
        <f t="shared" si="21"/>
        <v>-172</v>
      </c>
      <c r="AP53" s="30">
        <f t="shared" si="21"/>
        <v>-167</v>
      </c>
    </row>
    <row r="54" spans="1:42" ht="13.5">
      <c r="A54" s="5">
        <v>28</v>
      </c>
      <c r="B54" s="21">
        <v>0</v>
      </c>
      <c r="C54" s="21">
        <v>0</v>
      </c>
      <c r="D54" s="21">
        <v>0</v>
      </c>
      <c r="E54" s="21">
        <v>0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0</v>
      </c>
      <c r="M54" s="21">
        <v>0</v>
      </c>
      <c r="N54" s="21">
        <v>0</v>
      </c>
      <c r="O54" s="5">
        <v>28</v>
      </c>
      <c r="P54" s="24">
        <f t="shared" si="5"/>
        <v>44985</v>
      </c>
      <c r="Q54" s="24">
        <f t="shared" si="6"/>
        <v>45013</v>
      </c>
      <c r="R54" s="24">
        <f t="shared" si="7"/>
        <v>45044</v>
      </c>
      <c r="S54" s="24">
        <f t="shared" si="8"/>
        <v>45074</v>
      </c>
      <c r="T54" s="24">
        <f t="shared" si="9"/>
        <v>45105</v>
      </c>
      <c r="U54" s="24">
        <f t="shared" si="10"/>
        <v>45135</v>
      </c>
      <c r="V54" s="24">
        <f t="shared" si="11"/>
        <v>45166</v>
      </c>
      <c r="W54" s="24">
        <f t="shared" si="12"/>
        <v>45197</v>
      </c>
      <c r="X54" s="24">
        <f t="shared" si="13"/>
        <v>45227</v>
      </c>
      <c r="Y54" s="24">
        <f t="shared" si="14"/>
        <v>45258</v>
      </c>
      <c r="Z54" s="24">
        <f t="shared" si="15"/>
        <v>45288</v>
      </c>
      <c r="AA54" s="24">
        <f t="shared" si="16"/>
        <v>45319</v>
      </c>
      <c r="AB54" s="24" t="str">
        <f t="shared" si="17"/>
        <v>FC</v>
      </c>
      <c r="AD54" s="30">
        <f t="shared" si="20"/>
        <v>71</v>
      </c>
      <c r="AE54" s="30">
        <f t="shared" si="21"/>
        <v>48</v>
      </c>
      <c r="AF54" s="30">
        <f t="shared" si="21"/>
        <v>25</v>
      </c>
      <c r="AG54" s="30">
        <f t="shared" si="21"/>
        <v>4</v>
      </c>
      <c r="AH54" s="30">
        <f t="shared" si="21"/>
        <v>-19</v>
      </c>
      <c r="AI54" s="30">
        <f t="shared" si="21"/>
        <v>-41</v>
      </c>
      <c r="AJ54" s="30">
        <f t="shared" si="21"/>
        <v>-62</v>
      </c>
      <c r="AK54" s="30">
        <f t="shared" si="21"/>
        <v>-85</v>
      </c>
      <c r="AL54" s="30">
        <f t="shared" si="21"/>
        <v>-106</v>
      </c>
      <c r="AM54" s="30">
        <f t="shared" si="21"/>
        <v>-128</v>
      </c>
      <c r="AN54" s="30">
        <f t="shared" si="21"/>
        <v>-151</v>
      </c>
      <c r="AO54" s="30">
        <f t="shared" si="21"/>
        <v>-172</v>
      </c>
      <c r="AP54" s="30">
        <f t="shared" si="21"/>
        <v>-167</v>
      </c>
    </row>
    <row r="55" spans="1:42" ht="13.5">
      <c r="A55" s="5">
        <v>29</v>
      </c>
      <c r="B55" s="21">
        <v>0</v>
      </c>
      <c r="C55" s="21">
        <v>0</v>
      </c>
      <c r="D55" s="21">
        <v>0</v>
      </c>
      <c r="E55" s="21">
        <v>0</v>
      </c>
      <c r="F55" s="21">
        <v>0</v>
      </c>
      <c r="G55" s="21">
        <v>0</v>
      </c>
      <c r="H55" s="21">
        <v>0</v>
      </c>
      <c r="I55" s="21">
        <v>0</v>
      </c>
      <c r="J55" s="21">
        <v>0</v>
      </c>
      <c r="K55" s="21">
        <v>0</v>
      </c>
      <c r="L55" s="21">
        <v>0</v>
      </c>
      <c r="M55" s="21">
        <v>0</v>
      </c>
      <c r="N55" s="21">
        <v>0</v>
      </c>
      <c r="O55" s="5">
        <v>29</v>
      </c>
      <c r="P55" s="24">
        <f t="shared" si="5"/>
        <v>44986</v>
      </c>
      <c r="Q55" s="24">
        <f t="shared" si="6"/>
        <v>45014</v>
      </c>
      <c r="R55" s="24">
        <f t="shared" si="7"/>
        <v>45045</v>
      </c>
      <c r="S55" s="24">
        <f t="shared" si="8"/>
        <v>45075</v>
      </c>
      <c r="T55" s="24">
        <f t="shared" si="9"/>
        <v>45106</v>
      </c>
      <c r="U55" s="24">
        <f t="shared" si="10"/>
        <v>45136</v>
      </c>
      <c r="V55" s="24">
        <f t="shared" si="11"/>
        <v>45167</v>
      </c>
      <c r="W55" s="24">
        <f t="shared" si="12"/>
        <v>45198</v>
      </c>
      <c r="X55" s="24">
        <f t="shared" si="13"/>
        <v>45228</v>
      </c>
      <c r="Y55" s="24">
        <f t="shared" si="14"/>
        <v>45259</v>
      </c>
      <c r="Z55" s="24">
        <f t="shared" si="15"/>
        <v>45289</v>
      </c>
      <c r="AA55" s="24">
        <f t="shared" si="16"/>
        <v>45320</v>
      </c>
      <c r="AB55" s="24" t="str">
        <f t="shared" si="17"/>
        <v>FC</v>
      </c>
      <c r="AD55" s="30">
        <f t="shared" si="20"/>
        <v>70</v>
      </c>
      <c r="AE55" s="30">
        <f t="shared" si="21"/>
        <v>47</v>
      </c>
      <c r="AF55" s="30">
        <f t="shared" si="21"/>
        <v>25</v>
      </c>
      <c r="AG55" s="30">
        <f t="shared" si="21"/>
        <v>3</v>
      </c>
      <c r="AH55" s="30">
        <f t="shared" si="21"/>
        <v>-20</v>
      </c>
      <c r="AI55" s="30">
        <f t="shared" si="21"/>
        <v>-41</v>
      </c>
      <c r="AJ55" s="30">
        <f t="shared" si="21"/>
        <v>-63</v>
      </c>
      <c r="AK55" s="30">
        <f t="shared" si="21"/>
        <v>-86</v>
      </c>
      <c r="AL55" s="30">
        <f t="shared" si="21"/>
        <v>-106</v>
      </c>
      <c r="AM55" s="30">
        <f t="shared" si="21"/>
        <v>-129</v>
      </c>
      <c r="AN55" s="30">
        <f t="shared" si="21"/>
        <v>-152</v>
      </c>
      <c r="AO55" s="30">
        <f t="shared" si="21"/>
        <v>-173</v>
      </c>
      <c r="AP55" s="30">
        <f t="shared" si="21"/>
        <v>-167</v>
      </c>
    </row>
    <row r="56" spans="1:42" ht="13.5">
      <c r="A56" s="5">
        <v>30</v>
      </c>
      <c r="B56" s="21">
        <v>0</v>
      </c>
      <c r="C56" s="21">
        <v>0</v>
      </c>
      <c r="D56" s="21">
        <v>0</v>
      </c>
      <c r="E56" s="21">
        <v>0</v>
      </c>
      <c r="F56" s="21">
        <v>0</v>
      </c>
      <c r="G56" s="21">
        <v>0</v>
      </c>
      <c r="H56" s="21">
        <v>0</v>
      </c>
      <c r="I56" s="21">
        <v>0</v>
      </c>
      <c r="J56" s="21">
        <v>0</v>
      </c>
      <c r="K56" s="21">
        <v>0</v>
      </c>
      <c r="L56" s="21">
        <v>0</v>
      </c>
      <c r="M56" s="21">
        <v>0</v>
      </c>
      <c r="N56" s="21">
        <v>0</v>
      </c>
      <c r="O56" s="5">
        <v>30</v>
      </c>
      <c r="P56" s="24">
        <f t="shared" si="5"/>
        <v>44987</v>
      </c>
      <c r="Q56" s="24">
        <f t="shared" si="6"/>
        <v>45015</v>
      </c>
      <c r="R56" s="24">
        <f t="shared" si="7"/>
        <v>45046</v>
      </c>
      <c r="S56" s="24">
        <f t="shared" si="8"/>
        <v>45076</v>
      </c>
      <c r="T56" s="24">
        <f t="shared" si="9"/>
        <v>45107</v>
      </c>
      <c r="U56" s="24">
        <f t="shared" si="10"/>
        <v>45137</v>
      </c>
      <c r="V56" s="24">
        <f t="shared" si="11"/>
        <v>45168</v>
      </c>
      <c r="W56" s="24">
        <f t="shared" si="12"/>
        <v>45199</v>
      </c>
      <c r="X56" s="24">
        <f t="shared" si="13"/>
        <v>45229</v>
      </c>
      <c r="Y56" s="24">
        <f t="shared" si="14"/>
        <v>45260</v>
      </c>
      <c r="Z56" s="24">
        <f t="shared" si="15"/>
        <v>45290</v>
      </c>
      <c r="AA56" s="24">
        <f t="shared" si="16"/>
        <v>45321</v>
      </c>
      <c r="AB56" s="24" t="str">
        <f t="shared" si="17"/>
        <v>FC</v>
      </c>
      <c r="AD56" s="30">
        <f t="shared" si="20"/>
        <v>69</v>
      </c>
      <c r="AE56" s="30">
        <f t="shared" si="21"/>
        <v>46</v>
      </c>
      <c r="AF56" s="30">
        <f t="shared" si="21"/>
        <v>25</v>
      </c>
      <c r="AG56" s="30">
        <f t="shared" si="21"/>
        <v>2</v>
      </c>
      <c r="AH56" s="30">
        <f t="shared" si="21"/>
        <v>-21</v>
      </c>
      <c r="AI56" s="30">
        <f t="shared" si="21"/>
        <v>-41</v>
      </c>
      <c r="AJ56" s="30">
        <f t="shared" si="21"/>
        <v>-64</v>
      </c>
      <c r="AK56" s="30">
        <f t="shared" si="21"/>
        <v>-86</v>
      </c>
      <c r="AL56" s="30">
        <f t="shared" si="21"/>
        <v>-107</v>
      </c>
      <c r="AM56" s="30">
        <f t="shared" si="21"/>
        <v>-130</v>
      </c>
      <c r="AN56" s="30">
        <f t="shared" si="21"/>
        <v>-152</v>
      </c>
      <c r="AO56" s="30">
        <f t="shared" si="21"/>
        <v>-174</v>
      </c>
      <c r="AP56" s="30">
        <f t="shared" si="21"/>
        <v>-167</v>
      </c>
    </row>
    <row r="57" spans="1:42" ht="13.5">
      <c r="A57" s="5">
        <v>31</v>
      </c>
      <c r="B57" s="21">
        <v>0</v>
      </c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 s="21">
        <v>0</v>
      </c>
      <c r="N57" s="21">
        <v>0</v>
      </c>
      <c r="O57" s="5">
        <v>31</v>
      </c>
      <c r="P57" s="24">
        <f t="shared" si="5"/>
        <v>44988</v>
      </c>
      <c r="Q57" s="24">
        <f t="shared" si="6"/>
        <v>45016</v>
      </c>
      <c r="R57" s="24">
        <f t="shared" si="7"/>
        <v>45047</v>
      </c>
      <c r="S57" s="24">
        <f t="shared" si="8"/>
        <v>45077</v>
      </c>
      <c r="T57" s="24">
        <f t="shared" si="9"/>
        <v>45108</v>
      </c>
      <c r="U57" s="24">
        <f t="shared" si="10"/>
        <v>45138</v>
      </c>
      <c r="V57" s="24">
        <f t="shared" si="11"/>
        <v>45169</v>
      </c>
      <c r="W57" s="24">
        <f t="shared" si="12"/>
        <v>45200</v>
      </c>
      <c r="X57" s="24">
        <f t="shared" si="13"/>
        <v>45230</v>
      </c>
      <c r="Y57" s="24">
        <f t="shared" si="14"/>
        <v>45261</v>
      </c>
      <c r="Z57" s="24">
        <f t="shared" si="15"/>
        <v>45291</v>
      </c>
      <c r="AA57" s="24">
        <f t="shared" si="16"/>
        <v>45322</v>
      </c>
      <c r="AB57" s="24" t="str">
        <f t="shared" si="17"/>
        <v>FC</v>
      </c>
      <c r="AD57" s="30">
        <f t="shared" si="20"/>
        <v>68</v>
      </c>
      <c r="AE57" s="30">
        <f t="shared" si="21"/>
        <v>45</v>
      </c>
      <c r="AF57" s="30">
        <f t="shared" si="21"/>
        <v>24</v>
      </c>
      <c r="AG57" s="30">
        <f t="shared" si="21"/>
        <v>1</v>
      </c>
      <c r="AH57" s="30">
        <f t="shared" si="21"/>
        <v>-21</v>
      </c>
      <c r="AI57" s="30">
        <f t="shared" si="21"/>
        <v>-42</v>
      </c>
      <c r="AJ57" s="30">
        <f t="shared" si="21"/>
        <v>-65</v>
      </c>
      <c r="AK57" s="30">
        <f t="shared" si="21"/>
        <v>-86</v>
      </c>
      <c r="AL57" s="30">
        <f t="shared" si="21"/>
        <v>-108</v>
      </c>
      <c r="AM57" s="30">
        <f t="shared" si="21"/>
        <v>-131</v>
      </c>
      <c r="AN57" s="30">
        <f t="shared" si="21"/>
        <v>-152</v>
      </c>
      <c r="AO57" s="30">
        <f t="shared" si="21"/>
        <v>-175</v>
      </c>
      <c r="AP57" s="30">
        <f t="shared" si="21"/>
        <v>-167</v>
      </c>
    </row>
    <row r="58" spans="1:15" ht="12.75">
      <c r="A58" s="8" t="s">
        <v>8</v>
      </c>
      <c r="B58" s="9">
        <f>SUM(B27:B57)</f>
        <v>0</v>
      </c>
      <c r="C58" s="9">
        <f aca="true" t="shared" si="22" ref="C58:N58">SUM(C27:C57)</f>
        <v>0</v>
      </c>
      <c r="D58" s="9">
        <f t="shared" si="22"/>
        <v>0</v>
      </c>
      <c r="E58" s="9">
        <f t="shared" si="22"/>
        <v>0</v>
      </c>
      <c r="F58" s="9">
        <f t="shared" si="22"/>
        <v>0</v>
      </c>
      <c r="G58" s="9">
        <f t="shared" si="22"/>
        <v>0</v>
      </c>
      <c r="H58" s="9">
        <f t="shared" si="22"/>
        <v>0</v>
      </c>
      <c r="I58" s="9">
        <f t="shared" si="22"/>
        <v>0</v>
      </c>
      <c r="J58" s="9">
        <f t="shared" si="22"/>
        <v>0</v>
      </c>
      <c r="K58" s="9">
        <f t="shared" si="22"/>
        <v>0</v>
      </c>
      <c r="L58" s="9">
        <f t="shared" si="22"/>
        <v>0</v>
      </c>
      <c r="M58" s="9">
        <f t="shared" si="22"/>
        <v>0</v>
      </c>
      <c r="N58" s="9">
        <f t="shared" si="22"/>
        <v>0</v>
      </c>
      <c r="O58" s="39"/>
    </row>
    <row r="59" spans="2:15" ht="12.75">
      <c r="B59" s="4"/>
      <c r="C59" s="4"/>
      <c r="D59" s="4"/>
      <c r="E59" s="4"/>
      <c r="F59" s="4"/>
      <c r="G59" s="4"/>
      <c r="L59" s="4"/>
      <c r="M59" s="4"/>
      <c r="N59" s="4"/>
      <c r="O59" s="1"/>
    </row>
    <row r="60" spans="1:15" ht="12.75">
      <c r="A60" s="12" t="s">
        <v>9</v>
      </c>
      <c r="B60" s="12"/>
      <c r="C60" s="12"/>
      <c r="D60" s="12"/>
      <c r="E60" s="12"/>
      <c r="F60" s="12"/>
      <c r="G60" s="12"/>
      <c r="H60" s="1"/>
      <c r="I60" s="61"/>
      <c r="J60" s="61"/>
      <c r="K60" s="61"/>
      <c r="L60" s="61"/>
      <c r="M60" s="61"/>
      <c r="N60" s="61"/>
      <c r="O60" s="61"/>
    </row>
    <row r="61" spans="1:15" ht="9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1:15" ht="12.75">
      <c r="A62" s="1" t="s">
        <v>10</v>
      </c>
      <c r="B62" s="1"/>
      <c r="C62" s="1"/>
      <c r="D62" s="1"/>
      <c r="E62" s="1"/>
      <c r="F62" s="1"/>
      <c r="G62" s="1"/>
      <c r="H62" s="1"/>
      <c r="I62" s="58"/>
      <c r="J62" s="58"/>
      <c r="K62" s="58"/>
      <c r="L62" s="58"/>
      <c r="M62" s="58"/>
      <c r="N62" s="58"/>
      <c r="O62" s="58"/>
    </row>
    <row r="63" spans="1:15" ht="9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1:15" ht="12.75">
      <c r="A64" s="1" t="s">
        <v>11</v>
      </c>
      <c r="B64" s="1"/>
      <c r="C64" s="1"/>
      <c r="D64" s="1"/>
      <c r="E64" s="1"/>
      <c r="F64" s="1"/>
      <c r="G64" s="1"/>
      <c r="H64" s="1"/>
      <c r="I64" s="58"/>
      <c r="J64" s="58"/>
      <c r="K64" s="58"/>
      <c r="L64" s="58"/>
      <c r="M64" s="58"/>
      <c r="N64" s="58"/>
      <c r="O64" s="58"/>
    </row>
    <row r="65" ht="7.5" customHeight="1"/>
    <row r="66" spans="1:15" ht="12.75">
      <c r="A66" s="57" t="s">
        <v>30</v>
      </c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</row>
    <row r="67" spans="1:15" ht="12.75">
      <c r="A67" s="57" t="s">
        <v>20</v>
      </c>
      <c r="B67" s="57"/>
      <c r="C67" s="57"/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</row>
  </sheetData>
  <sheetProtection/>
  <mergeCells count="12">
    <mergeCell ref="I4:O4"/>
    <mergeCell ref="A6:O6"/>
    <mergeCell ref="I60:O60"/>
    <mergeCell ref="I62:O62"/>
    <mergeCell ref="I64:O64"/>
    <mergeCell ref="A66:O66"/>
    <mergeCell ref="A8:N8"/>
    <mergeCell ref="A9:N9"/>
    <mergeCell ref="A10:N10"/>
    <mergeCell ref="A12:N12"/>
    <mergeCell ref="A11:N11"/>
    <mergeCell ref="A67:O67"/>
  </mergeCells>
  <conditionalFormatting sqref="B27:B57">
    <cfRule type="expression" priority="2051" dxfId="5" stopIfTrue="1">
      <formula>MONTH(P27)&lt;&gt;B$26</formula>
    </cfRule>
    <cfRule type="expression" priority="2667" dxfId="4" stopIfTrue="1">
      <formula>P27="FC"</formula>
    </cfRule>
    <cfRule type="expression" priority="2668" dxfId="3" stopIfTrue="1">
      <formula>WEEKDAY(P27,2)&gt;5</formula>
    </cfRule>
    <cfRule type="expression" priority="2669" dxfId="78" stopIfTrue="1">
      <formula>OR(AND(AD27=0,$AM$25="DIURNO"),AND(MONTH(P27)*100+DAY(P27)=1130,$AM$25="SERALE"))</formula>
    </cfRule>
  </conditionalFormatting>
  <conditionalFormatting sqref="B27:B57">
    <cfRule type="cellIs" priority="2550" dxfId="0" operator="equal" stopIfTrue="1">
      <formula>"A"</formula>
    </cfRule>
    <cfRule type="cellIs" priority="2551" dxfId="0" operator="equal" stopIfTrue="1">
      <formula>"MPC"</formula>
    </cfRule>
    <cfRule type="cellIs" priority="2552" dxfId="0" operator="equal" stopIfTrue="1">
      <formula>"MI"</formula>
    </cfRule>
    <cfRule type="cellIs" priority="2553" dxfId="0" operator="equal" stopIfTrue="1">
      <formula>"VV"</formula>
    </cfRule>
    <cfRule type="cellIs" priority="2554" dxfId="0" operator="equal" stopIfTrue="1">
      <formula>"V"</formula>
    </cfRule>
    <cfRule type="cellIs" priority="2666" dxfId="0" operator="equal" stopIfTrue="1">
      <formula>"F"</formula>
    </cfRule>
  </conditionalFormatting>
  <conditionalFormatting sqref="C27:C57">
    <cfRule type="expression" priority="111" dxfId="5" stopIfTrue="1">
      <formula>MONTH(Q27)&lt;&gt;C$26</formula>
    </cfRule>
    <cfRule type="expression" priority="118" dxfId="4" stopIfTrue="1">
      <formula>Q27="FC"</formula>
    </cfRule>
    <cfRule type="expression" priority="119" dxfId="3" stopIfTrue="1">
      <formula>WEEKDAY(Q27,2)&gt;5</formula>
    </cfRule>
    <cfRule type="expression" priority="120" dxfId="78" stopIfTrue="1">
      <formula>OR(AND(AE27=0,$AM$25="DIURNO"),AND(MONTH(Q27)*100+DAY(Q27)=1130,$AM$25="SERALE"))</formula>
    </cfRule>
  </conditionalFormatting>
  <conditionalFormatting sqref="C27:C57">
    <cfRule type="cellIs" priority="112" dxfId="0" operator="equal" stopIfTrue="1">
      <formula>"A"</formula>
    </cfRule>
    <cfRule type="cellIs" priority="113" dxfId="0" operator="equal" stopIfTrue="1">
      <formula>"MPC"</formula>
    </cfRule>
    <cfRule type="cellIs" priority="114" dxfId="0" operator="equal" stopIfTrue="1">
      <formula>"MI"</formula>
    </cfRule>
    <cfRule type="cellIs" priority="115" dxfId="0" operator="equal" stopIfTrue="1">
      <formula>"VV"</formula>
    </cfRule>
    <cfRule type="cellIs" priority="116" dxfId="0" operator="equal" stopIfTrue="1">
      <formula>"V"</formula>
    </cfRule>
    <cfRule type="cellIs" priority="117" dxfId="0" operator="equal" stopIfTrue="1">
      <formula>"F"</formula>
    </cfRule>
  </conditionalFormatting>
  <conditionalFormatting sqref="D27:D57">
    <cfRule type="expression" priority="101" dxfId="5" stopIfTrue="1">
      <formula>MONTH(R27)&lt;&gt;D$26</formula>
    </cfRule>
    <cfRule type="expression" priority="108" dxfId="4" stopIfTrue="1">
      <formula>R27="FC"</formula>
    </cfRule>
    <cfRule type="expression" priority="109" dxfId="3" stopIfTrue="1">
      <formula>WEEKDAY(R27,2)&gt;5</formula>
    </cfRule>
    <cfRule type="expression" priority="110" dxfId="78" stopIfTrue="1">
      <formula>OR(AND(AF27=0,$AM$25="DIURNO"),AND(MONTH(R27)*100+DAY(R27)=1130,$AM$25="SERALE"))</formula>
    </cfRule>
  </conditionalFormatting>
  <conditionalFormatting sqref="D27:D57">
    <cfRule type="cellIs" priority="102" dxfId="0" operator="equal" stopIfTrue="1">
      <formula>"A"</formula>
    </cfRule>
    <cfRule type="cellIs" priority="103" dxfId="0" operator="equal" stopIfTrue="1">
      <formula>"MPC"</formula>
    </cfRule>
    <cfRule type="cellIs" priority="104" dxfId="0" operator="equal" stopIfTrue="1">
      <formula>"MI"</formula>
    </cfRule>
    <cfRule type="cellIs" priority="105" dxfId="0" operator="equal" stopIfTrue="1">
      <formula>"VV"</formula>
    </cfRule>
    <cfRule type="cellIs" priority="106" dxfId="0" operator="equal" stopIfTrue="1">
      <formula>"V"</formula>
    </cfRule>
    <cfRule type="cellIs" priority="107" dxfId="0" operator="equal" stopIfTrue="1">
      <formula>"F"</formula>
    </cfRule>
  </conditionalFormatting>
  <conditionalFormatting sqref="E27:E57">
    <cfRule type="expression" priority="91" dxfId="5" stopIfTrue="1">
      <formula>MONTH(S27)&lt;&gt;E$26</formula>
    </cfRule>
    <cfRule type="expression" priority="98" dxfId="4" stopIfTrue="1">
      <formula>S27="FC"</formula>
    </cfRule>
    <cfRule type="expression" priority="99" dxfId="3" stopIfTrue="1">
      <formula>WEEKDAY(S27,2)&gt;5</formula>
    </cfRule>
    <cfRule type="expression" priority="100" dxfId="78" stopIfTrue="1">
      <formula>OR(AND(AG27=0,$AM$25="DIURNO"),AND(MONTH(S27)*100+DAY(S27)=1130,$AM$25="SERALE"))</formula>
    </cfRule>
  </conditionalFormatting>
  <conditionalFormatting sqref="E27:E57">
    <cfRule type="cellIs" priority="92" dxfId="0" operator="equal" stopIfTrue="1">
      <formula>"A"</formula>
    </cfRule>
    <cfRule type="cellIs" priority="93" dxfId="0" operator="equal" stopIfTrue="1">
      <formula>"MPC"</formula>
    </cfRule>
    <cfRule type="cellIs" priority="94" dxfId="0" operator="equal" stopIfTrue="1">
      <formula>"MI"</formula>
    </cfRule>
    <cfRule type="cellIs" priority="95" dxfId="0" operator="equal" stopIfTrue="1">
      <formula>"VV"</formula>
    </cfRule>
    <cfRule type="cellIs" priority="96" dxfId="0" operator="equal" stopIfTrue="1">
      <formula>"V"</formula>
    </cfRule>
    <cfRule type="cellIs" priority="97" dxfId="0" operator="equal" stopIfTrue="1">
      <formula>"F"</formula>
    </cfRule>
  </conditionalFormatting>
  <conditionalFormatting sqref="F27:F57">
    <cfRule type="expression" priority="81" dxfId="5" stopIfTrue="1">
      <formula>MONTH(T27)&lt;&gt;F$26</formula>
    </cfRule>
    <cfRule type="expression" priority="88" dxfId="4" stopIfTrue="1">
      <formula>T27="FC"</formula>
    </cfRule>
    <cfRule type="expression" priority="89" dxfId="3" stopIfTrue="1">
      <formula>WEEKDAY(T27,2)&gt;5</formula>
    </cfRule>
    <cfRule type="expression" priority="90" dxfId="78" stopIfTrue="1">
      <formula>OR(AND(AH27=0,$AM$25="DIURNO"),AND(MONTH(T27)*100+DAY(T27)=1130,$AM$25="SERALE"))</formula>
    </cfRule>
  </conditionalFormatting>
  <conditionalFormatting sqref="F27:F57">
    <cfRule type="cellIs" priority="82" dxfId="0" operator="equal" stopIfTrue="1">
      <formula>"A"</formula>
    </cfRule>
    <cfRule type="cellIs" priority="83" dxfId="0" operator="equal" stopIfTrue="1">
      <formula>"MPC"</formula>
    </cfRule>
    <cfRule type="cellIs" priority="84" dxfId="0" operator="equal" stopIfTrue="1">
      <formula>"MI"</formula>
    </cfRule>
    <cfRule type="cellIs" priority="85" dxfId="0" operator="equal" stopIfTrue="1">
      <formula>"VV"</formula>
    </cfRule>
    <cfRule type="cellIs" priority="86" dxfId="0" operator="equal" stopIfTrue="1">
      <formula>"V"</formula>
    </cfRule>
    <cfRule type="cellIs" priority="87" dxfId="0" operator="equal" stopIfTrue="1">
      <formula>"F"</formula>
    </cfRule>
  </conditionalFormatting>
  <conditionalFormatting sqref="G27:G57">
    <cfRule type="expression" priority="71" dxfId="5" stopIfTrue="1">
      <formula>MONTH(U27)&lt;&gt;G$26</formula>
    </cfRule>
    <cfRule type="expression" priority="78" dxfId="4" stopIfTrue="1">
      <formula>U27="FC"</formula>
    </cfRule>
    <cfRule type="expression" priority="79" dxfId="3" stopIfTrue="1">
      <formula>WEEKDAY(U27,2)&gt;5</formula>
    </cfRule>
    <cfRule type="expression" priority="80" dxfId="78" stopIfTrue="1">
      <formula>OR(AND(AI27=0,$AM$25="DIURNO"),AND(MONTH(U27)*100+DAY(U27)=1130,$AM$25="SERALE"))</formula>
    </cfRule>
  </conditionalFormatting>
  <conditionalFormatting sqref="G27:G57">
    <cfRule type="cellIs" priority="72" dxfId="0" operator="equal" stopIfTrue="1">
      <formula>"A"</formula>
    </cfRule>
    <cfRule type="cellIs" priority="73" dxfId="0" operator="equal" stopIfTrue="1">
      <formula>"MPC"</formula>
    </cfRule>
    <cfRule type="cellIs" priority="74" dxfId="0" operator="equal" stopIfTrue="1">
      <formula>"MI"</formula>
    </cfRule>
    <cfRule type="cellIs" priority="75" dxfId="0" operator="equal" stopIfTrue="1">
      <formula>"VV"</formula>
    </cfRule>
    <cfRule type="cellIs" priority="76" dxfId="0" operator="equal" stopIfTrue="1">
      <formula>"V"</formula>
    </cfRule>
    <cfRule type="cellIs" priority="77" dxfId="0" operator="equal" stopIfTrue="1">
      <formula>"F"</formula>
    </cfRule>
  </conditionalFormatting>
  <conditionalFormatting sqref="H27:H57">
    <cfRule type="expression" priority="61" dxfId="5" stopIfTrue="1">
      <formula>MONTH(V27)&lt;&gt;H$26</formula>
    </cfRule>
    <cfRule type="expression" priority="68" dxfId="4" stopIfTrue="1">
      <formula>V27="FC"</formula>
    </cfRule>
    <cfRule type="expression" priority="69" dxfId="3" stopIfTrue="1">
      <formula>WEEKDAY(V27,2)&gt;5</formula>
    </cfRule>
    <cfRule type="expression" priority="70" dxfId="78" stopIfTrue="1">
      <formula>OR(AND(AJ27=0,$AM$25="DIURNO"),AND(MONTH(V27)*100+DAY(V27)=1130,$AM$25="SERALE"))</formula>
    </cfRule>
  </conditionalFormatting>
  <conditionalFormatting sqref="H27:H57">
    <cfRule type="cellIs" priority="62" dxfId="0" operator="equal" stopIfTrue="1">
      <formula>"A"</formula>
    </cfRule>
    <cfRule type="cellIs" priority="63" dxfId="0" operator="equal" stopIfTrue="1">
      <formula>"MPC"</formula>
    </cfRule>
    <cfRule type="cellIs" priority="64" dxfId="0" operator="equal" stopIfTrue="1">
      <formula>"MI"</formula>
    </cfRule>
    <cfRule type="cellIs" priority="65" dxfId="0" operator="equal" stopIfTrue="1">
      <formula>"VV"</formula>
    </cfRule>
    <cfRule type="cellIs" priority="66" dxfId="0" operator="equal" stopIfTrue="1">
      <formula>"V"</formula>
    </cfRule>
    <cfRule type="cellIs" priority="67" dxfId="0" operator="equal" stopIfTrue="1">
      <formula>"F"</formula>
    </cfRule>
  </conditionalFormatting>
  <conditionalFormatting sqref="I27:I57">
    <cfRule type="expression" priority="51" dxfId="5" stopIfTrue="1">
      <formula>MONTH(W27)&lt;&gt;I$26</formula>
    </cfRule>
    <cfRule type="expression" priority="58" dxfId="4" stopIfTrue="1">
      <formula>W27="FC"</formula>
    </cfRule>
    <cfRule type="expression" priority="59" dxfId="3" stopIfTrue="1">
      <formula>WEEKDAY(W27,2)&gt;5</formula>
    </cfRule>
    <cfRule type="expression" priority="60" dxfId="78" stopIfTrue="1">
      <formula>OR(AND(AK27=0,$AM$25="DIURNO"),AND(MONTH(W27)*100+DAY(W27)=1130,$AM$25="SERALE"))</formula>
    </cfRule>
  </conditionalFormatting>
  <conditionalFormatting sqref="I27:I57">
    <cfRule type="cellIs" priority="52" dxfId="0" operator="equal" stopIfTrue="1">
      <formula>"A"</formula>
    </cfRule>
    <cfRule type="cellIs" priority="53" dxfId="0" operator="equal" stopIfTrue="1">
      <formula>"MPC"</formula>
    </cfRule>
    <cfRule type="cellIs" priority="54" dxfId="0" operator="equal" stopIfTrue="1">
      <formula>"MI"</formula>
    </cfRule>
    <cfRule type="cellIs" priority="55" dxfId="0" operator="equal" stopIfTrue="1">
      <formula>"VV"</formula>
    </cfRule>
    <cfRule type="cellIs" priority="56" dxfId="0" operator="equal" stopIfTrue="1">
      <formula>"V"</formula>
    </cfRule>
    <cfRule type="cellIs" priority="57" dxfId="0" operator="equal" stopIfTrue="1">
      <formula>"F"</formula>
    </cfRule>
  </conditionalFormatting>
  <conditionalFormatting sqref="J27:J57">
    <cfRule type="expression" priority="41" dxfId="5" stopIfTrue="1">
      <formula>MONTH(X27)&lt;&gt;J$26</formula>
    </cfRule>
    <cfRule type="expression" priority="48" dxfId="4" stopIfTrue="1">
      <formula>X27="FC"</formula>
    </cfRule>
    <cfRule type="expression" priority="49" dxfId="3" stopIfTrue="1">
      <formula>WEEKDAY(X27,2)&gt;5</formula>
    </cfRule>
    <cfRule type="expression" priority="50" dxfId="78" stopIfTrue="1">
      <formula>OR(AND(AL27=0,$AM$25="DIURNO"),AND(MONTH(X27)*100+DAY(X27)=1130,$AM$25="SERALE"))</formula>
    </cfRule>
  </conditionalFormatting>
  <conditionalFormatting sqref="J27:J57">
    <cfRule type="cellIs" priority="42" dxfId="0" operator="equal" stopIfTrue="1">
      <formula>"A"</formula>
    </cfRule>
    <cfRule type="cellIs" priority="43" dxfId="0" operator="equal" stopIfTrue="1">
      <formula>"MPC"</formula>
    </cfRule>
    <cfRule type="cellIs" priority="44" dxfId="0" operator="equal" stopIfTrue="1">
      <formula>"MI"</formula>
    </cfRule>
    <cfRule type="cellIs" priority="45" dxfId="0" operator="equal" stopIfTrue="1">
      <formula>"VV"</formula>
    </cfRule>
    <cfRule type="cellIs" priority="46" dxfId="0" operator="equal" stopIfTrue="1">
      <formula>"V"</formula>
    </cfRule>
    <cfRule type="cellIs" priority="47" dxfId="0" operator="equal" stopIfTrue="1">
      <formula>"F"</formula>
    </cfRule>
  </conditionalFormatting>
  <conditionalFormatting sqref="K27:K57">
    <cfRule type="expression" priority="31" dxfId="5" stopIfTrue="1">
      <formula>MONTH(Y27)&lt;&gt;K$26</formula>
    </cfRule>
    <cfRule type="expression" priority="38" dxfId="4" stopIfTrue="1">
      <formula>Y27="FC"</formula>
    </cfRule>
    <cfRule type="expression" priority="39" dxfId="3" stopIfTrue="1">
      <formula>WEEKDAY(Y27,2)&gt;5</formula>
    </cfRule>
    <cfRule type="expression" priority="40" dxfId="78" stopIfTrue="1">
      <formula>OR(AND(AM27=0,$AM$25="DIURNO"),AND(MONTH(Y27)*100+DAY(Y27)=1130,$AM$25="SERALE"))</formula>
    </cfRule>
  </conditionalFormatting>
  <conditionalFormatting sqref="K27:K57">
    <cfRule type="cellIs" priority="32" dxfId="0" operator="equal" stopIfTrue="1">
      <formula>"A"</formula>
    </cfRule>
    <cfRule type="cellIs" priority="33" dxfId="0" operator="equal" stopIfTrue="1">
      <formula>"MPC"</formula>
    </cfRule>
    <cfRule type="cellIs" priority="34" dxfId="0" operator="equal" stopIfTrue="1">
      <formula>"MI"</formula>
    </cfRule>
    <cfRule type="cellIs" priority="35" dxfId="0" operator="equal" stopIfTrue="1">
      <formula>"VV"</formula>
    </cfRule>
    <cfRule type="cellIs" priority="36" dxfId="0" operator="equal" stopIfTrue="1">
      <formula>"V"</formula>
    </cfRule>
    <cfRule type="cellIs" priority="37" dxfId="0" operator="equal" stopIfTrue="1">
      <formula>"F"</formula>
    </cfRule>
  </conditionalFormatting>
  <conditionalFormatting sqref="L27:L57">
    <cfRule type="expression" priority="21" dxfId="5" stopIfTrue="1">
      <formula>MONTH(Z27)&lt;&gt;L$26</formula>
    </cfRule>
    <cfRule type="expression" priority="28" dxfId="4" stopIfTrue="1">
      <formula>Z27="FC"</formula>
    </cfRule>
    <cfRule type="expression" priority="29" dxfId="3" stopIfTrue="1">
      <formula>WEEKDAY(Z27,2)&gt;5</formula>
    </cfRule>
    <cfRule type="expression" priority="30" dxfId="78" stopIfTrue="1">
      <formula>OR(AND(AN27=0,$AM$25="DIURNO"),AND(MONTH(Z27)*100+DAY(Z27)=1130,$AM$25="SERALE"))</formula>
    </cfRule>
  </conditionalFormatting>
  <conditionalFormatting sqref="L27:L57">
    <cfRule type="cellIs" priority="22" dxfId="0" operator="equal" stopIfTrue="1">
      <formula>"A"</formula>
    </cfRule>
    <cfRule type="cellIs" priority="23" dxfId="0" operator="equal" stopIfTrue="1">
      <formula>"MPC"</formula>
    </cfRule>
    <cfRule type="cellIs" priority="24" dxfId="0" operator="equal" stopIfTrue="1">
      <formula>"MI"</formula>
    </cfRule>
    <cfRule type="cellIs" priority="25" dxfId="0" operator="equal" stopIfTrue="1">
      <formula>"VV"</formula>
    </cfRule>
    <cfRule type="cellIs" priority="26" dxfId="0" operator="equal" stopIfTrue="1">
      <formula>"V"</formula>
    </cfRule>
    <cfRule type="cellIs" priority="27" dxfId="0" operator="equal" stopIfTrue="1">
      <formula>"F"</formula>
    </cfRule>
  </conditionalFormatting>
  <conditionalFormatting sqref="M27:M57">
    <cfRule type="expression" priority="11" dxfId="5" stopIfTrue="1">
      <formula>MONTH(AA27)&lt;&gt;M$26</formula>
    </cfRule>
    <cfRule type="expression" priority="18" dxfId="4" stopIfTrue="1">
      <formula>AA27="FC"</formula>
    </cfRule>
    <cfRule type="expression" priority="19" dxfId="3" stopIfTrue="1">
      <formula>WEEKDAY(AA27,2)&gt;5</formula>
    </cfRule>
    <cfRule type="expression" priority="20" dxfId="78" stopIfTrue="1">
      <formula>OR(AND(AO27=0,$AM$25="DIURNO"),AND(MONTH(AA27)*100+DAY(AA27)=1130,$AM$25="SERALE"))</formula>
    </cfRule>
  </conditionalFormatting>
  <conditionalFormatting sqref="M27:M57">
    <cfRule type="cellIs" priority="12" dxfId="0" operator="equal" stopIfTrue="1">
      <formula>"A"</formula>
    </cfRule>
    <cfRule type="cellIs" priority="13" dxfId="0" operator="equal" stopIfTrue="1">
      <formula>"MPC"</formula>
    </cfRule>
    <cfRule type="cellIs" priority="14" dxfId="0" operator="equal" stopIfTrue="1">
      <formula>"MI"</formula>
    </cfRule>
    <cfRule type="cellIs" priority="15" dxfId="0" operator="equal" stopIfTrue="1">
      <formula>"VV"</formula>
    </cfRule>
    <cfRule type="cellIs" priority="16" dxfId="0" operator="equal" stopIfTrue="1">
      <formula>"V"</formula>
    </cfRule>
    <cfRule type="cellIs" priority="17" dxfId="0" operator="equal" stopIfTrue="1">
      <formula>"F"</formula>
    </cfRule>
  </conditionalFormatting>
  <conditionalFormatting sqref="N27:N57">
    <cfRule type="expression" priority="1" dxfId="5" stopIfTrue="1">
      <formula>MONTH(AB27)&lt;&gt;N$26</formula>
    </cfRule>
    <cfRule type="expression" priority="8" dxfId="4" stopIfTrue="1">
      <formula>AB27="FC"</formula>
    </cfRule>
    <cfRule type="expression" priority="9" dxfId="3" stopIfTrue="1">
      <formula>WEEKDAY(AB27,2)&gt;5</formula>
    </cfRule>
    <cfRule type="expression" priority="10" dxfId="78" stopIfTrue="1">
      <formula>OR(AND(AP27=0,$AM$25="DIURNO"),AND(MONTH(AB27)*100+DAY(AB27)=1130,$AM$25="SERALE"))</formula>
    </cfRule>
  </conditionalFormatting>
  <conditionalFormatting sqref="N27:N57">
    <cfRule type="cellIs" priority="2" dxfId="0" operator="equal" stopIfTrue="1">
      <formula>"A"</formula>
    </cfRule>
    <cfRule type="cellIs" priority="3" dxfId="0" operator="equal" stopIfTrue="1">
      <formula>"MPC"</formula>
    </cfRule>
    <cfRule type="cellIs" priority="4" dxfId="0" operator="equal" stopIfTrue="1">
      <formula>"MI"</formula>
    </cfRule>
    <cfRule type="cellIs" priority="5" dxfId="0" operator="equal" stopIfTrue="1">
      <formula>"VV"</formula>
    </cfRule>
    <cfRule type="cellIs" priority="6" dxfId="0" operator="equal" stopIfTrue="1">
      <formula>"V"</formula>
    </cfRule>
    <cfRule type="cellIs" priority="7" dxfId="0" operator="equal" stopIfTrue="1">
      <formula>"F"</formula>
    </cfRule>
  </conditionalFormatting>
  <dataValidations count="2">
    <dataValidation type="list" allowBlank="1" showInputMessage="1" showErrorMessage="1" sqref="E15">
      <formula1>"640:00, 360:00"</formula1>
    </dataValidation>
    <dataValidation type="list" allowBlank="1" showInputMessage="1" showErrorMessage="1" sqref="M17:N17 M19:N23">
      <formula1>$P$14:$P$15</formula1>
    </dataValidation>
  </dataValidations>
  <printOptions/>
  <pageMargins left="0.25" right="0.25" top="0.75" bottom="0.75" header="0.3" footer="0.3"/>
  <pageSetup fitToHeight="1" fitToWidth="1" horizontalDpi="600" verticalDpi="600" orientation="portrait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giudice simone</dc:creator>
  <cp:keywords/>
  <dc:description/>
  <cp:lastModifiedBy>Simone Giudice</cp:lastModifiedBy>
  <cp:lastPrinted>2023-10-10T15:46:30Z</cp:lastPrinted>
  <dcterms:created xsi:type="dcterms:W3CDTF">2007-10-08T09:12:00Z</dcterms:created>
  <dcterms:modified xsi:type="dcterms:W3CDTF">2023-10-10T16:38:21Z</dcterms:modified>
  <cp:category/>
  <cp:version/>
  <cp:contentType/>
  <cp:contentStatus/>
</cp:coreProperties>
</file>